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Chuong trinh Duc\"/>
    </mc:Choice>
  </mc:AlternateContent>
  <bookViews>
    <workbookView xWindow="0" yWindow="0" windowWidth="20490" windowHeight="7755" activeTab="1"/>
  </bookViews>
  <sheets>
    <sheet name="TONG HOP GIA TRI DAU TU" sheetId="4" r:id="rId1"/>
    <sheet name="BIEU BAO CAO" sheetId="2" r:id="rId2"/>
    <sheet name="Sheet3" sheetId="3" r:id="rId3"/>
  </sheets>
  <definedNames>
    <definedName name="_xlnm._FilterDatabase" localSheetId="1" hidden="1">'BIEU BAO CAO'!$A$8:$N$245</definedName>
    <definedName name="_xlnm.Print_Area" localSheetId="1">'BIEU BAO CAO'!$A$1:$N$258</definedName>
    <definedName name="_xlnm.Print_Titles" localSheetId="1">'BIEU BAO CAO'!$8:$10</definedName>
  </definedNames>
  <calcPr calcId="152511"/>
</workbook>
</file>

<file path=xl/calcChain.xml><?xml version="1.0" encoding="utf-8"?>
<calcChain xmlns="http://schemas.openxmlformats.org/spreadsheetml/2006/main">
  <c r="I238" i="2" l="1"/>
  <c r="I183" i="2"/>
  <c r="I184" i="2"/>
  <c r="I185" i="2"/>
  <c r="H10" i="4" l="1"/>
  <c r="G10" i="4"/>
  <c r="F10" i="4"/>
  <c r="H9" i="4"/>
  <c r="G9" i="4"/>
  <c r="F9" i="4"/>
  <c r="F8" i="4"/>
  <c r="H8" i="4"/>
  <c r="G8" i="4"/>
  <c r="C11" i="4"/>
  <c r="B11" i="4"/>
  <c r="D9" i="4"/>
  <c r="D10" i="4"/>
  <c r="D8" i="4"/>
  <c r="D11" i="4" s="1"/>
  <c r="G11" i="4" l="1"/>
  <c r="E10" i="4"/>
  <c r="H11" i="4"/>
  <c r="E9" i="4"/>
  <c r="E8" i="4"/>
  <c r="F11" i="4"/>
  <c r="J209" i="2"/>
  <c r="J182" i="2"/>
  <c r="J161" i="2"/>
  <c r="J134" i="2"/>
  <c r="J126" i="2"/>
  <c r="J100" i="2"/>
  <c r="J68" i="2"/>
  <c r="J34" i="2"/>
  <c r="J24" i="2"/>
  <c r="J15" i="2"/>
  <c r="M245" i="2"/>
  <c r="J208" i="2"/>
  <c r="J133" i="2"/>
  <c r="J12" i="2"/>
  <c r="J11" i="2" s="1"/>
  <c r="L245" i="2"/>
  <c r="K245" i="2"/>
  <c r="E11" i="4" l="1"/>
  <c r="J14" i="2"/>
  <c r="J13" i="2"/>
  <c r="J245" i="2" s="1"/>
  <c r="I244" i="2"/>
  <c r="I243" i="2"/>
  <c r="I242" i="2"/>
  <c r="I241" i="2"/>
  <c r="I240" i="2"/>
  <c r="I239" i="2"/>
  <c r="I237" i="2"/>
  <c r="I236" i="2"/>
  <c r="I235" i="2"/>
  <c r="I234" i="2"/>
  <c r="I233" i="2"/>
  <c r="I232" i="2"/>
  <c r="I231" i="2"/>
  <c r="I230" i="2"/>
  <c r="I229" i="2"/>
  <c r="I228" i="2"/>
  <c r="I227" i="2"/>
  <c r="I226" i="2"/>
  <c r="I225" i="2"/>
  <c r="I224" i="2"/>
  <c r="I223" i="2"/>
  <c r="I222" i="2"/>
  <c r="I221" i="2"/>
  <c r="I220" i="2"/>
  <c r="I219" i="2"/>
  <c r="I218" i="2"/>
  <c r="I217" i="2"/>
  <c r="I216" i="2"/>
  <c r="I215" i="2"/>
  <c r="I214" i="2"/>
  <c r="I213" i="2"/>
  <c r="I212" i="2"/>
  <c r="I211" i="2"/>
  <c r="I210" i="2"/>
  <c r="I207" i="2"/>
  <c r="I206" i="2"/>
  <c r="I205" i="2"/>
  <c r="I204" i="2"/>
  <c r="I203" i="2"/>
  <c r="I202" i="2"/>
  <c r="I201" i="2"/>
  <c r="I200" i="2"/>
  <c r="I199" i="2"/>
  <c r="I198" i="2"/>
  <c r="I197" i="2"/>
  <c r="I196" i="2"/>
  <c r="I195" i="2"/>
  <c r="I194" i="2"/>
  <c r="I193" i="2"/>
  <c r="I192" i="2"/>
  <c r="I191" i="2"/>
  <c r="I190" i="2"/>
  <c r="I189" i="2"/>
  <c r="I188" i="2"/>
  <c r="I187" i="2"/>
  <c r="I186" i="2"/>
  <c r="I181" i="2"/>
  <c r="I180" i="2"/>
  <c r="I179" i="2"/>
  <c r="I178" i="2"/>
  <c r="I177" i="2"/>
  <c r="I176" i="2"/>
  <c r="I175" i="2"/>
  <c r="I174" i="2"/>
  <c r="I173" i="2"/>
  <c r="I172" i="2"/>
  <c r="I171" i="2"/>
  <c r="I170" i="2"/>
  <c r="I169" i="2"/>
  <c r="I168" i="2"/>
  <c r="I167" i="2"/>
  <c r="I166" i="2"/>
  <c r="I165" i="2"/>
  <c r="I164" i="2"/>
  <c r="I163" i="2"/>
  <c r="I162" i="2"/>
  <c r="I160" i="2"/>
  <c r="I159" i="2"/>
  <c r="I158" i="2"/>
  <c r="I157" i="2"/>
  <c r="I156" i="2"/>
  <c r="I155" i="2"/>
  <c r="I154" i="2"/>
  <c r="I153" i="2"/>
  <c r="I152" i="2"/>
  <c r="I151" i="2"/>
  <c r="I150" i="2"/>
  <c r="I149" i="2"/>
  <c r="I148" i="2"/>
  <c r="I147" i="2"/>
  <c r="I146" i="2"/>
  <c r="I145" i="2"/>
  <c r="I144" i="2"/>
  <c r="I143" i="2"/>
  <c r="I142" i="2"/>
  <c r="I141" i="2"/>
  <c r="I140" i="2"/>
  <c r="I139" i="2"/>
  <c r="I138" i="2"/>
  <c r="I137" i="2"/>
  <c r="I136" i="2"/>
  <c r="I135" i="2"/>
  <c r="I132" i="2"/>
  <c r="I131" i="2"/>
  <c r="I130" i="2"/>
  <c r="I129" i="2"/>
  <c r="I128" i="2"/>
  <c r="I127" i="2"/>
  <c r="I125" i="2"/>
  <c r="I124" i="2"/>
  <c r="I123" i="2"/>
  <c r="I122" i="2"/>
  <c r="I121" i="2"/>
  <c r="I120" i="2"/>
  <c r="I119" i="2"/>
  <c r="I118" i="2"/>
  <c r="I117" i="2"/>
  <c r="I116" i="2"/>
  <c r="I115" i="2"/>
  <c r="I114" i="2"/>
  <c r="I113" i="2"/>
  <c r="I112" i="2"/>
  <c r="I111" i="2"/>
  <c r="I110" i="2"/>
  <c r="I109" i="2"/>
  <c r="I108" i="2"/>
  <c r="I107" i="2"/>
  <c r="I106" i="2"/>
  <c r="I105" i="2"/>
  <c r="I104" i="2"/>
  <c r="I103" i="2"/>
  <c r="I102" i="2"/>
  <c r="I101" i="2"/>
  <c r="I99" i="2"/>
  <c r="I98" i="2"/>
  <c r="I97" i="2"/>
  <c r="I96" i="2"/>
  <c r="I95" i="2"/>
  <c r="I94" i="2"/>
  <c r="I93" i="2"/>
  <c r="I92" i="2"/>
  <c r="I91" i="2"/>
  <c r="I90" i="2"/>
  <c r="I89" i="2"/>
  <c r="I88" i="2"/>
  <c r="I87" i="2"/>
  <c r="I86" i="2"/>
  <c r="I85" i="2"/>
  <c r="I84" i="2"/>
  <c r="I83" i="2"/>
  <c r="I82" i="2"/>
  <c r="I81" i="2"/>
  <c r="I80" i="2"/>
  <c r="I79" i="2"/>
  <c r="I78" i="2"/>
  <c r="I77" i="2"/>
  <c r="I76" i="2"/>
  <c r="I75" i="2"/>
  <c r="I74" i="2"/>
  <c r="I73" i="2"/>
  <c r="I72" i="2"/>
  <c r="I71" i="2"/>
  <c r="I70" i="2"/>
  <c r="I69" i="2"/>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3" i="2"/>
  <c r="I32" i="2"/>
  <c r="I31" i="2"/>
  <c r="I30" i="2"/>
  <c r="I29" i="2"/>
  <c r="I28" i="2"/>
  <c r="I27" i="2"/>
  <c r="I26" i="2"/>
  <c r="I25" i="2"/>
  <c r="I23" i="2"/>
  <c r="I22" i="2"/>
  <c r="I20" i="2"/>
  <c r="I19" i="2"/>
  <c r="I18" i="2"/>
  <c r="I17" i="2"/>
  <c r="I16" i="2"/>
  <c r="I68" i="2" l="1"/>
  <c r="I126" i="2"/>
  <c r="I34" i="2"/>
  <c r="I15" i="2"/>
  <c r="I24" i="2"/>
  <c r="I100" i="2"/>
  <c r="I161" i="2"/>
  <c r="I182" i="2"/>
  <c r="I134" i="2"/>
  <c r="I209" i="2"/>
  <c r="I208" i="2" s="1"/>
  <c r="I11" i="2"/>
  <c r="I133" i="2" l="1"/>
  <c r="I14" i="2"/>
  <c r="I13" i="2" l="1"/>
  <c r="I245" i="2" s="1"/>
</calcChain>
</file>

<file path=xl/sharedStrings.xml><?xml version="1.0" encoding="utf-8"?>
<sst xmlns="http://schemas.openxmlformats.org/spreadsheetml/2006/main" count="738" uniqueCount="422">
  <si>
    <t>Ghế học sinh Basic</t>
  </si>
  <si>
    <t>Bàn giáo viên Basic</t>
  </si>
  <si>
    <t>Máy chiếu</t>
  </si>
  <si>
    <t>Bảng di trượt - gấp</t>
  </si>
  <si>
    <t>Bảng trắng</t>
  </si>
  <si>
    <t>Bàn học sinh Basic (2 chỗ ngồi)</t>
  </si>
  <si>
    <t xml:space="preserve"> Bàn máy tính conen hai chỗ ngồi</t>
  </si>
  <si>
    <t>Tủ đựng trong phòng học</t>
  </si>
  <si>
    <t>Máy tính cá nhân (PC), màn hình, bàn phím, chuột</t>
  </si>
  <si>
    <t>Bảng gấp – di trượt</t>
  </si>
  <si>
    <t>Bàn làm việc với ê tô và dụng cụ kèm theo</t>
  </si>
  <si>
    <t xml:space="preserve"> Thước kẹp loại bỏ túi, 150mm</t>
  </si>
  <si>
    <t xml:space="preserve"> Thước đo 300mm</t>
  </si>
  <si>
    <t xml:space="preserve"> Thước cuộn, 2met</t>
  </si>
  <si>
    <t xml:space="preserve"> Ê ke các loại góc</t>
  </si>
  <si>
    <t xml:space="preserve"> Ê ke định tâm</t>
  </si>
  <si>
    <t xml:space="preserve"> Compa mũi nhọn</t>
  </si>
  <si>
    <t xml:space="preserve"> Ê ke góc 135°</t>
  </si>
  <si>
    <t xml:space="preserve"> Bộ búa thợ nguội</t>
  </si>
  <si>
    <t xml:space="preserve"> Kìm cắt</t>
  </si>
  <si>
    <t xml:space="preserve"> Kìm cắt hình, tay cầm chuyển đổi được</t>
  </si>
  <si>
    <t xml:space="preserve"> Bộ dũa cơ bản.</t>
  </si>
  <si>
    <t xml:space="preserve"> Bộ dũa hình chìa khóa</t>
  </si>
  <si>
    <t xml:space="preserve"> Bộ kẹp để dũa</t>
  </si>
  <si>
    <t xml:space="preserve"> Bàn chải sắt</t>
  </si>
  <si>
    <t xml:space="preserve"> Bộ thanh nẹp</t>
  </si>
  <si>
    <t xml:space="preserve"> Đục tròn</t>
  </si>
  <si>
    <t xml:space="preserve"> Đục đánh dấu 120x10mm</t>
  </si>
  <si>
    <t xml:space="preserve"> Cưa sắt 300mm</t>
  </si>
  <si>
    <t xml:space="preserve"> Đục phẳng 200mm</t>
  </si>
  <si>
    <t xml:space="preserve"> Đục nhọn chữ thập 200mm</t>
  </si>
  <si>
    <t xml:space="preserve"> Đục cắt</t>
  </si>
  <si>
    <t xml:space="preserve"> Kìm cắt, tay cầm chuyển đổi được</t>
  </si>
  <si>
    <t xml:space="preserve"> Thước đo độ đa dụng</t>
  </si>
  <si>
    <t xml:space="preserve"> Thước đo độ đứng</t>
  </si>
  <si>
    <t>Mũi đánh dấu HM</t>
  </si>
  <si>
    <t xml:space="preserve"> Búa đầu nhựa</t>
  </si>
  <si>
    <t xml:space="preserve"> Kìm đa năng</t>
  </si>
  <si>
    <t xml:space="preserve"> Kìm kẹp mũi mỏng</t>
  </si>
  <si>
    <t xml:space="preserve"> Kìm mũi tròn</t>
  </si>
  <si>
    <t xml:space="preserve"> Kìm vạn năng (kìm bơm nước)</t>
  </si>
  <si>
    <t xml:space="preserve"> Kìm kẹp kéo</t>
  </si>
  <si>
    <t xml:space="preserve"> Máy khoan trục đứng với chỉ số độ sâu lỗ khoan</t>
  </si>
  <si>
    <t>Máy khoan để bàn với chỉ số độ sâu lỗ khoan</t>
  </si>
  <si>
    <t>Ê tô để bàn.</t>
  </si>
  <si>
    <t>Cưa sắt dạng vòng</t>
  </si>
  <si>
    <t>Máy uốn tôn</t>
  </si>
  <si>
    <t>Kéo cắt tôn và thép hình</t>
  </si>
  <si>
    <t>Máy cắt tôn tấm kèm thước cắt song song</t>
  </si>
  <si>
    <t>Bàn cân chỉnh kèm chân đế</t>
  </si>
  <si>
    <t>Bàn đánh dấu</t>
  </si>
  <si>
    <t>Đe, kèm phụ kiện</t>
  </si>
  <si>
    <t>Máy mài</t>
  </si>
  <si>
    <t>Máy mài góc.</t>
  </si>
  <si>
    <t>Máy cưa theo hình.</t>
  </si>
  <si>
    <t>Máy cắt tôn chạy điện</t>
  </si>
  <si>
    <t>Máy cắt dùng khí nén, chạy điện</t>
  </si>
  <si>
    <t>Máy khoan tay</t>
  </si>
  <si>
    <t xml:space="preserve"> Máy biến thế hàn</t>
  </si>
  <si>
    <t xml:space="preserve"> Bộ ống dây hàn MIG/MAC</t>
  </si>
  <si>
    <t xml:space="preserve"> Kẹp nôi tiếp địa</t>
  </si>
  <si>
    <t xml:space="preserve"> Dây tiếp địa</t>
  </si>
  <si>
    <t xml:space="preserve"> Bộ dụng cụ hàn</t>
  </si>
  <si>
    <t xml:space="preserve"> Bộ dụng cụ làm nóng dùng propan gas</t>
  </si>
  <si>
    <t xml:space="preserve"> Búa thợ hàn</t>
  </si>
  <si>
    <t xml:space="preserve"> Dụng cụ kiểm tra mạch hàn</t>
  </si>
  <si>
    <t xml:space="preserve"> Kìm đặc biệt</t>
  </si>
  <si>
    <t xml:space="preserve"> Gương hàn</t>
  </si>
  <si>
    <t xml:space="preserve"> Máy hàn điểm</t>
  </si>
  <si>
    <t xml:space="preserve"> Máy mài bằng băng chuyền</t>
  </si>
  <si>
    <t xml:space="preserve"> Cưa băng, để cưa thép</t>
  </si>
  <si>
    <t>Kìm kẹp dây hàn</t>
  </si>
  <si>
    <t>Máy cưa sắt bằng đai cắt</t>
  </si>
  <si>
    <t xml:space="preserve"> Xe mô hình với hệ thống chiếu sáng thông thường</t>
  </si>
  <si>
    <t xml:space="preserve"> Xe mô hình với hệ thống chiếu sáng Xenon cũng như hệ thống chiếusáng LED</t>
  </si>
  <si>
    <t xml:space="preserve"> Máy cân chỉnh đèn pha ô tô</t>
  </si>
  <si>
    <t xml:space="preserve"> Máy chiếu</t>
  </si>
  <si>
    <t xml:space="preserve"> Dàn nâng ô tô</t>
  </si>
  <si>
    <t xml:space="preserve"> Máy kiểm tra acquy.</t>
  </si>
  <si>
    <t xml:space="preserve"> Xe dụng cụ - Dụng cụ lắp ráp</t>
  </si>
  <si>
    <t xml:space="preserve"> Bộ dụng cụ chuyên dùng (Bảo trì bảo dưỡng acquy)</t>
  </si>
  <si>
    <t xml:space="preserve"> Bảng trắng, có từ tính 90 x 0cm</t>
  </si>
  <si>
    <t xml:space="preserve"> Bảng các loại đèn, kỹ thuật điện thông thường</t>
  </si>
  <si>
    <t xml:space="preserve"> Thiết bị nạp điện</t>
  </si>
  <si>
    <t xml:space="preserve"> Hệ thống phần mềm xưởng sửa xe</t>
  </si>
  <si>
    <t xml:space="preserve"> Máy tính, màn hình, bàn phím và chuột</t>
  </si>
  <si>
    <t xml:space="preserve"> Vali modul Điện và Điện tử</t>
  </si>
  <si>
    <t xml:space="preserve"> Máy đo tần số kỹ thuật số</t>
  </si>
  <si>
    <t xml:space="preserve"> Thiết bị cung cấp điện áp</t>
  </si>
  <si>
    <t xml:space="preserve"> Bàn làm việc kèm ê tô và tủ ngăn kéo</t>
  </si>
  <si>
    <t xml:space="preserve"> Máy đo đa tác dụng</t>
  </si>
  <si>
    <t xml:space="preserve"> Ghế cơ bản</t>
  </si>
  <si>
    <t xml:space="preserve"> Thiết bị tháo lắp lốp xe</t>
  </si>
  <si>
    <t xml:space="preserve"> Thiết bị cân bằng lốp xe</t>
  </si>
  <si>
    <t xml:space="preserve"> Thiết bị hút Air của hệ thống phanh thủy lực</t>
  </si>
  <si>
    <t xml:space="preserve"> Bộ kiểm tra hệ thống làm mát động cơ</t>
  </si>
  <si>
    <t xml:space="preserve"> Bộ các máy kiểm tra nhỏ khác nhau</t>
  </si>
  <si>
    <t xml:space="preserve"> Bảng treo tường, màu trắng</t>
  </si>
  <si>
    <t xml:space="preserve"> Thiết bị kiểm tra áp suất nén trong xy lanh</t>
  </si>
  <si>
    <t xml:space="preserve"> Thiết bị kiểm tra việc mất áp suất</t>
  </si>
  <si>
    <t xml:space="preserve"> Bộ dụng cụ đặc biệt – Kéo rút linh kiện</t>
  </si>
  <si>
    <t xml:space="preserve"> Bộ dụng cụ sửa chữa hệ thống phanh</t>
  </si>
  <si>
    <t xml:space="preserve"> Bộ dụng cụ đặc biệt – Động cơ xe</t>
  </si>
  <si>
    <t xml:space="preserve"> Giá đỡ động cơ xe</t>
  </si>
  <si>
    <t xml:space="preserve"> Giá đỡ hộp số</t>
  </si>
  <si>
    <t xml:space="preserve"> Khay đựng</t>
  </si>
  <si>
    <t xml:space="preserve"> Ô tô động cơ phun dầu diesel thông thường</t>
  </si>
  <si>
    <t xml:space="preserve"> Bảng chức năng của hệ thống điều khiển động cơ đốt trong Otto.</t>
  </si>
  <si>
    <t xml:space="preserve"> Bảng chức năng của hệ thống điều khiển động cơ diesel</t>
  </si>
  <si>
    <t xml:space="preserve"> Ô tô với ống hút phun xăng</t>
  </si>
  <si>
    <t xml:space="preserve"> Ô tô với bộ phận kim phun xăng trực tiếp</t>
  </si>
  <si>
    <t xml:space="preserve"> Bộ dây adapter chuyển đổi</t>
  </si>
  <si>
    <t xml:space="preserve"> Hộp kiểm tra</t>
  </si>
  <si>
    <t xml:space="preserve"> Thiết bị kiểm tra hệ thống</t>
  </si>
  <si>
    <t xml:space="preserve"> Thiết bị kiểm tra hệ thống kèm bộ phận kiểm tra khí thải</t>
  </si>
  <si>
    <t xml:space="preserve"> Ô tô với động cơ diesel phun trực tiếp qua hệ thống common-Rail</t>
  </si>
  <si>
    <t>Dàn đo trục xe</t>
  </si>
  <si>
    <t>Thiết bị đo khác – Các hệ thống phụ trợ</t>
  </si>
  <si>
    <t>Xe tập luyện</t>
  </si>
  <si>
    <t>Thiết bị cân bằng lốp xe</t>
  </si>
  <si>
    <t>Bộ dụng cụ sửa chữa hệ thống phanh</t>
  </si>
  <si>
    <t>Mô hình trục xe</t>
  </si>
  <si>
    <t>Mô hình hệ thống phanh thủy lực</t>
  </si>
  <si>
    <t>Mô hình mẫu Phanh đỗ xe điện tử</t>
  </si>
  <si>
    <t>Thiết bị hút Air của hệ thống phanh thủy lực</t>
  </si>
  <si>
    <t>Thiết bị kiểm tra hệ thống</t>
  </si>
  <si>
    <t>Mô hình kiểm tra áp suất lốp xe (RDKS)</t>
  </si>
  <si>
    <t>Dụng cụ chẩn đoán RDKS (Kiểm tra áp suất lốp xe RDKS)</t>
  </si>
  <si>
    <t>Thiết bị nạp điện</t>
  </si>
  <si>
    <t>Bộ dụng cụ chuyên dụng Hệ thống vận hành xe</t>
  </si>
  <si>
    <t>Hệ thống phần mềm xưởng sửa xe</t>
  </si>
  <si>
    <t>Bàn làm việc kèm ê tô và tủ ngăn kéo</t>
  </si>
  <si>
    <t>Máy tính, màn hình, bàn phím và chuột</t>
  </si>
  <si>
    <t>Ghế cơ bản</t>
  </si>
  <si>
    <t>Bảng treo tường, màu trắng</t>
  </si>
  <si>
    <t>Bộ dụng cụ sửa chữa thiết bị RDKS (Kiểm tra áp suất lốp xe BRDKS)</t>
  </si>
  <si>
    <t>Mô hình Động cơ điện và Hệ thống cao áp</t>
  </si>
  <si>
    <t>Chẩn đoán động cơ lai Hybrid trong ô tô</t>
  </si>
  <si>
    <t>Máy tính xách tay cho việc Chẩn đoán lỗi</t>
  </si>
  <si>
    <t>Model bảng táp lô theo chuẩn LIN (Local Interconnect Network</t>
  </si>
  <si>
    <t>Máy đo tần số cầm tay</t>
  </si>
  <si>
    <t>Máy đo độ cách điện</t>
  </si>
  <si>
    <t>Các dụng an toàn lao động cá nhân</t>
  </si>
  <si>
    <t>Bộ dụng cụ đặc dụng cho Điện thế cao</t>
  </si>
  <si>
    <t>Các mẫu mô hình khác Locktronics Hybrid</t>
  </si>
  <si>
    <t>Máy làm sạch môi trường làm việc</t>
  </si>
  <si>
    <t>Bộ dụng cụ kiểm tra hệ thống điều hòa</t>
  </si>
  <si>
    <t>Các dụng an toàn lao động cá nhân Klima</t>
  </si>
  <si>
    <t>Thiết bị kiểm tra hệ thống FSA 750</t>
  </si>
  <si>
    <t>Máy kiểm tra phân tích điều hòa không khí</t>
  </si>
  <si>
    <t>Dụng cụ chuyên dùng cho điều hòa không khí ô tô</t>
  </si>
  <si>
    <t>Thiết bị kiểm tra túi khí airbag</t>
  </si>
  <si>
    <t>Máy đo đa tác dụng</t>
  </si>
  <si>
    <t>Bộ dụng cụ bảo dưỡng bảo trì chuẩn CAN</t>
  </si>
  <si>
    <t>Bộ dụng cụ bảo trì bảo dưỡng chuẩn MOST</t>
  </si>
  <si>
    <t>Bộ dây adapter chuyển đổi</t>
  </si>
  <si>
    <t>Dụng cụ phân tích chuẩn CAN</t>
  </si>
  <si>
    <t>Hệ thống phần mềm xưởng sửa xe ESI 2.0</t>
  </si>
  <si>
    <t>Quần bảo hộ</t>
  </si>
  <si>
    <t>Áo bảo hộ</t>
  </si>
  <si>
    <t>Giầy bảo hộ</t>
  </si>
  <si>
    <t>Găng tay bảo hộ</t>
  </si>
  <si>
    <t>Kính bảo vệ mắt</t>
  </si>
  <si>
    <t>Bảo vệ đường hô hấp</t>
  </si>
  <si>
    <t>TT</t>
  </si>
  <si>
    <t>Nội dung đầu tư</t>
  </si>
  <si>
    <t>Tình trạng</t>
  </si>
  <si>
    <t>Đáp ứng</t>
  </si>
  <si>
    <t>Nguồn kinh phí (nghìn đồng)</t>
  </si>
  <si>
    <t>Tổng cộng</t>
  </si>
  <si>
    <t>Trong đó</t>
  </si>
  <si>
    <t>Ghi chú</t>
  </si>
  <si>
    <t>I.</t>
  </si>
  <si>
    <t>Phòng học (tiêu chuẩn) - Đào tạo lý thuyết</t>
  </si>
  <si>
    <t>Tủ lớp học sẵn 30 cuốn SGK, cho mỗi cuốn sách giáo khoa theo bộ chương trình (mục 3.1 trong bộ chương trình) là cuốn và Phí bản quyền cho sách chuyên ngành</t>
  </si>
  <si>
    <t>II.</t>
  </si>
  <si>
    <t>A.</t>
  </si>
  <si>
    <t>Đầu tư phòng học, xưởng thực hành, thực tập</t>
  </si>
  <si>
    <t>B.</t>
  </si>
  <si>
    <t>III.</t>
  </si>
  <si>
    <t xml:space="preserve">Trang bị dụng cụ sửa chữa của Xưởng sửa chữa - Đào tạo thực hành. </t>
  </si>
  <si>
    <t xml:space="preserve"> Ê ke thường</t>
  </si>
  <si>
    <t xml:space="preserve">Trang bị máy móc của Xưởng sửa chữa - Đào tạo thực hành. </t>
  </si>
  <si>
    <t>Trang bị Bảo hộ lao động (16 học viên - 1 HLV/thầy giáo)</t>
  </si>
  <si>
    <t>X</t>
  </si>
  <si>
    <t>Ngân sách Bộ, 
ngành, địa phương</t>
  </si>
  <si>
    <t>Huy động 
nguồn lực khác</t>
  </si>
  <si>
    <t>Số lượng cần bổ
 sung</t>
  </si>
  <si>
    <t>Số lượng 
hiện có</t>
  </si>
  <si>
    <t>Số lượng  
theo yêu cầu</t>
  </si>
  <si>
    <t>Chưa
 đáp ứng</t>
  </si>
  <si>
    <t>x</t>
  </si>
  <si>
    <t>UBND THÀNH PHỐ HỒ CHÍ MINH</t>
  </si>
  <si>
    <t>TRƯỜNG CAO ĐẲNG LÝ TỰ TRỌNG</t>
  </si>
  <si>
    <t>THÀNH PHỐ HỒ CHÍ MINH</t>
  </si>
  <si>
    <t>( Kèm theo Công văn số 2870/TCGDNN-CTMT ngày 12 tháng 11 năm 2018 của Tổng cục Giáo dục nghề nghiệp)</t>
  </si>
  <si>
    <t>Máy tính để bàn (PC) (màn hình, bàn phím, chuột)</t>
  </si>
  <si>
    <t xml:space="preserve">Phòng học (phòng máy tính) - Đào tạo lý thuyết
</t>
  </si>
  <si>
    <t>Ghế xoay Conen "It’s Magic"</t>
  </si>
  <si>
    <t>Ghế xoay Conen "It’s Magic" giáo viên</t>
  </si>
  <si>
    <t>Bàn giáo viên "Basic"</t>
  </si>
  <si>
    <t xml:space="preserve"> Xe mô hình với thiết bị chẩn đoán cho Hệ thống máy phát, Hệ thống khởi động cho tất cả các loại xe, kèm hộp ổ cắm, các lỗi cài đặt trước.</t>
  </si>
  <si>
    <t xml:space="preserve"> Bảng modul "Kỹ thuật đo cảm biến và thực thi" và bộ phận tạo điện áp</t>
  </si>
  <si>
    <t xml:space="preserve"> Thiết bị "Đường kiểm tra" với bộ phận kiểm tra phanh xe</t>
  </si>
  <si>
    <t>Xe điện áp cao (1 xe điện, 2 xe lái Hybrid)</t>
  </si>
  <si>
    <t>CỘNG HÒA XÃ HỘI CHỦ NGHĨA VIỆT NAM</t>
  </si>
  <si>
    <t>Độc lập - Tự do - Hạnh phúc</t>
  </si>
  <si>
    <t xml:space="preserve"> Các vật tư nhỏ lẻ khác </t>
  </si>
  <si>
    <t>Trang bị xưởng sửa  xe thực hành - Bộ điều khiển động cơ ô tô (16 học viên và 1 HLV/ Thầy giáo)</t>
  </si>
  <si>
    <t>Cải tạo phòng học (tiêu chuẩn) - Đào tạo lý thuyết</t>
  </si>
  <si>
    <t>Đầu tư máy móc trang thiết bị đào tạo</t>
  </si>
  <si>
    <t>Năm thứ nhất</t>
  </si>
  <si>
    <t>Năm thứ hai</t>
  </si>
  <si>
    <t>Năm thứ ba</t>
  </si>
  <si>
    <t>HIỆU TRƯỞNG</t>
  </si>
  <si>
    <t>Phạm Hữu Lộc</t>
  </si>
  <si>
    <t>* Ghi chú:</t>
  </si>
  <si>
    <t xml:space="preserve"> </t>
  </si>
  <si>
    <t>- Sau khi ra soát cơ sở vật chất hiện có so với yêu cầu của bộ chương trình được chuyển giao hầu hết khác biệt về danh mục thiết bị đào tạo, thông số kỹ thuật, cấu hình, nước sản xuất.</t>
  </si>
  <si>
    <t>1.1</t>
  </si>
  <si>
    <t>1.2</t>
  </si>
  <si>
    <t>1.3</t>
  </si>
  <si>
    <t>1.4</t>
  </si>
  <si>
    <t>1.5</t>
  </si>
  <si>
    <t>1.6</t>
  </si>
  <si>
    <t>1.7</t>
  </si>
  <si>
    <t>1.8</t>
  </si>
  <si>
    <t>2.1</t>
  </si>
  <si>
    <t>2.2</t>
  </si>
  <si>
    <t>2.3</t>
  </si>
  <si>
    <t>2.4</t>
  </si>
  <si>
    <t>2.5</t>
  </si>
  <si>
    <t>2.6</t>
  </si>
  <si>
    <t>2.7</t>
  </si>
  <si>
    <t>2.8</t>
  </si>
  <si>
    <t>2.9</t>
  </si>
  <si>
    <t>3.1</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</si>
  <si>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</si>
  <si>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</si>
  <si>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</si>
  <si>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</si>
  <si>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</si>
  <si>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</si>
  <si>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</si>
  <si>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</si>
  <si>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</si>
  <si>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</si>
  <si>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</si>
  <si>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</si>
  <si>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</si>
  <si>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</si>
  <si>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</si>
  <si>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</si>
  <si>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</si>
  <si>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</si>
  <si>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</si>
  <si>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</si>
  <si>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</si>
  <si>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</si>
  <si>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</si>
  <si>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</si>
  <si>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</si>
  <si>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</si>
  <si>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</si>
  <si>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</si>
  <si>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</si>
  <si>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</si>
  <si>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</si>
  <si>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</si>
  <si>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</si>
  <si>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</si>
  <si>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</si>
  <si>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</si>
  <si>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</si>
  <si>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</si>
  <si>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</si>
  <si>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</si>
  <si>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</si>
  <si>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</si>
  <si>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</si>
  <si>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</si>
  <si>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</si>
  <si>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</si>
  <si>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</si>
  <si>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</si>
  <si>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</si>
  <si>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</si>
  <si>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</si>
  <si>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</si>
  <si>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</si>
  <si>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</si>
  <si>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</si>
  <si>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</si>
  <si>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</si>
  <si>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</si>
  <si>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</si>
  <si>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</si>
  <si>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</si>
  <si>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</si>
  <si>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</si>
  <si>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</si>
  <si>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</si>
  <si>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</si>
  <si>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</si>
  <si>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</si>
  <si>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</si>
  <si>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</si>
  <si>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</si>
  <si>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</si>
  <si>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</si>
  <si>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</si>
  <si>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</si>
  <si>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</si>
  <si>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</si>
  <si>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</si>
  <si>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</si>
  <si>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</si>
  <si>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</si>
  <si>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</si>
  <si>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</si>
  <si>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</si>
  <si>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</si>
  <si>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</si>
  <si>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</si>
  <si>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</si>
  <si>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6.1</t>
  </si>
  <si>
    <t>6.2</t>
  </si>
  <si>
    <t>6.3</t>
  </si>
  <si>
    <t>6.4</t>
  </si>
  <si>
    <t>6.5</t>
  </si>
  <si>
    <t>6.6</t>
  </si>
  <si>
    <t>1.9</t>
  </si>
  <si>
    <t>1.10</t>
  </si>
  <si>
    <t>1.11</t>
  </si>
  <si>
    <t>1.12</t>
  </si>
  <si>
    <t>1.13</t>
  </si>
  <si>
    <t>1.14</t>
  </si>
  <si>
    <t>1.15</t>
  </si>
  <si>
    <t>1.16</t>
  </si>
  <si>
    <t>1.17</t>
  </si>
  <si>
    <t>1.18</t>
  </si>
  <si>
    <t>1.19</t>
  </si>
  <si>
    <t>1.20</t>
  </si>
  <si>
    <t>1.21</t>
  </si>
  <si>
    <t>1.22</t>
  </si>
  <si>
    <t>1.23</t>
  </si>
  <si>
    <t>1.24</t>
  </si>
  <si>
    <t>1.25</t>
  </si>
  <si>
    <t>1.26</t>
  </si>
  <si>
    <t>1.27</t>
  </si>
  <si>
    <t>2.10</t>
  </si>
  <si>
    <t>2.11</t>
  </si>
  <si>
    <t>2.12</t>
  </si>
  <si>
    <t>2.13</t>
  </si>
  <si>
    <t>2.14</t>
  </si>
  <si>
    <t>2.15</t>
  </si>
  <si>
    <t>2.16</t>
  </si>
  <si>
    <t>2.17</t>
  </si>
  <si>
    <t>2.18</t>
  </si>
  <si>
    <t>2.19</t>
  </si>
  <si>
    <t>2.20</t>
  </si>
  <si>
    <t>2.21</t>
  </si>
  <si>
    <t>1.28</t>
  </si>
  <si>
    <t>1.29</t>
  </si>
  <si>
    <t>1.30</t>
  </si>
  <si>
    <t>1.31</t>
  </si>
  <si>
    <t>1.32</t>
  </si>
  <si>
    <t>1.33</t>
  </si>
  <si>
    <t>1.34</t>
  </si>
  <si>
    <t>1.35</t>
  </si>
  <si>
    <t xml:space="preserve"> TỔNG GIÁ TRỊ ĐẦU TƯ (A+B)</t>
  </si>
  <si>
    <t>NĂM 1</t>
  </si>
  <si>
    <t>NĂM 2</t>
  </si>
  <si>
    <t>NĂM 3</t>
  </si>
  <si>
    <t>CỘNG</t>
  </si>
  <si>
    <t>Năm đầu tư</t>
  </si>
  <si>
    <t>Sửa chữa phòng học</t>
  </si>
  <si>
    <t>Đầu tư thiết bị</t>
  </si>
  <si>
    <t>NGUỒN VỐN</t>
  </si>
  <si>
    <t>TW (chương trình mục tiêu)</t>
  </si>
  <si>
    <t>Địa phương (Thành phố)</t>
  </si>
  <si>
    <t>Nguồn khác (Huy động)</t>
  </si>
  <si>
    <t>(1)</t>
  </si>
  <si>
    <t>(2)</t>
  </si>
  <si>
    <t>(3)</t>
  </si>
  <si>
    <t>(4)= (2)+(3)</t>
  </si>
  <si>
    <t>(6)</t>
  </si>
  <si>
    <t>(7)</t>
  </si>
  <si>
    <t>(8)</t>
  </si>
  <si>
    <r>
      <t xml:space="preserve">- Tổng giá trị thiết bị đào tạo nghề Công nghệ Ô tô của Nhà trường hiện có là </t>
    </r>
    <r>
      <rPr>
        <b/>
        <sz val="13"/>
        <rFont val="Times New Roman"/>
        <family val="2"/>
      </rPr>
      <t>45.800.352.065 đồng.</t>
    </r>
    <r>
      <rPr>
        <sz val="13"/>
        <rFont val="Times New Roman"/>
        <family val="2"/>
      </rPr>
      <t>(Đính kèm danh mục chi tiết)</t>
    </r>
  </si>
  <si>
    <t>ĐVT: 1.000đ</t>
  </si>
  <si>
    <t>(5)=(6)+(7)+(8)</t>
  </si>
  <si>
    <t>BẢNG TỔNG HỢP GIÁ TRỊ ĐẦU TƯ CƠ SỞ VẬT CHẤT</t>
  </si>
  <si>
    <t>Nghề : Công nghệ Ô tô</t>
  </si>
  <si>
    <t>TP. Hồ Chí Minh, ngày  15  tháng  11 năm 2018</t>
  </si>
  <si>
    <r>
      <t xml:space="preserve">Đơn giá
 </t>
    </r>
    <r>
      <rPr>
        <sz val="11"/>
        <rFont val="Times New Roman"/>
        <family val="2"/>
      </rPr>
      <t>( nghìn đồng)</t>
    </r>
  </si>
  <si>
    <r>
      <t xml:space="preserve">Thành tiền
</t>
    </r>
    <r>
      <rPr>
        <sz val="11"/>
        <rFont val="Times New Roman"/>
        <family val="2"/>
      </rPr>
      <t xml:space="preserve"> (nghìn đồng)</t>
    </r>
  </si>
  <si>
    <t>Trang bị xưởng sửa xe - Hệ thống vận hành xe (16 học viên - 1 HLV/ GV)</t>
  </si>
  <si>
    <t>Trang bị cho Xưởng sửa xe - Điện cao áp và hệ thống thông tin (Điều hòa không khí và Túi khí airbag (16 học viên - 1 HLV/GV)</t>
  </si>
  <si>
    <t>Trang bị một Xưởng sửa chữa - Cơ khí ô tô (16 học viên và 1 HLV/ GV</t>
  </si>
  <si>
    <t>Trang bị một Xưởng sửa chữa ô tô - Kỹ thuật điện ô tô và kỹ thuật điện tử ô tô (16 học viên và 1 HLV/ GV)</t>
  </si>
  <si>
    <t xml:space="preserve">      Báo cáo hiện trạng và đề xuất hỗ trợ đầu tư về cơ sở vật chất, máy móc trang thiết bị đào tạo nghề Công nghệ Ô tô thực hiện đào tạo thí điểm theo chương trình chuyển giao từ Đức tại Trường Cao đẳng Lý Tự Trọng TP. Hồ Chí Minh                        </t>
  </si>
  <si>
    <t>NSTW (Từ CTMT 
GDNN- Việc làm và ATLĐ)</t>
  </si>
  <si>
    <r>
      <t xml:space="preserve">Bằng chữ: </t>
    </r>
    <r>
      <rPr>
        <b/>
        <sz val="13"/>
        <color rgb="FFFF0000"/>
        <rFont val="Times New Roman"/>
        <family val="1"/>
      </rPr>
      <t>Một trăm lẻ sáu tỉ bốn trăm năm mươi bảy triệu một trăm sáu mươi sáu ngàn đồng chẵn.</t>
    </r>
  </si>
  <si>
    <t xml:space="preserve"> Bảng modul Hệ thống đánh lửa Lucas</t>
  </si>
  <si>
    <t xml:space="preserve">Thiết bị kiểm tra Bosch FSA </t>
  </si>
  <si>
    <t xml:space="preserve"> Mẫu động cơ, cho mục đích tháo lắp (G7)</t>
  </si>
  <si>
    <t xml:space="preserve"> Hộp số, cho mục đích tháo lắp (G7)</t>
  </si>
  <si>
    <t xml:space="preserve"> Mẫu động cơ xăng (G7)</t>
  </si>
  <si>
    <t xml:space="preserve"> Mẫu động cơ diesel (G7)</t>
  </si>
  <si>
    <t>Thiết bị tháo lắp lốp xe (G7)</t>
  </si>
  <si>
    <t>Mô hình hệ thống cân bằng điện tử ESP (Electrisch Stabilität sprogramm) Lucas</t>
  </si>
  <si>
    <t>Mô hình mẫu Trợ lực tay lái (G7)</t>
  </si>
  <si>
    <t>Modul lỗi trong Xe điện cao áp Lucas</t>
  </si>
  <si>
    <t>Huấn luyện mô hình điện cao áp Lucas</t>
  </si>
  <si>
    <t>Thiết bị nạp điện (G7)</t>
  </si>
  <si>
    <t>Mô hình mẫu theo chuẩn MOST (Media Oriented Systems Transport) Lucas</t>
  </si>
  <si>
    <t>Bảng mô phỏng đèn CAN Lucas</t>
  </si>
  <si>
    <t>Mô hình thiết bị đo hình học trục xe Lucas</t>
  </si>
  <si>
    <t xml:space="preserve"> Bảng các loại đèn với Đèn cua xe và điều khiển rơ mooc (tất cả cácbảng đều có bộ dây kết nối, pin và bộ phận tạo điện áp) Lucas</t>
  </si>
  <si>
    <t>Mô phỏng pin cao áp Lucas</t>
  </si>
  <si>
    <t>Thiết bị thông tin xe điện và động cơ điện Lucas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</si>
</sst>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1" x14ac:knownFonts="1">
    <font>
      <sz val="13"/>
      <color theme="1"/>
      <name val="Times New Roman"/>
      <family val="2"/>
    </font>
    <font>
      <sz val="14"/>
      <name val="Times New Roman"/>
      <family val="2"/>
    </font>
    <font>
      <sz val="13"/>
      <name val="Times New Roman"/>
      <family val="2"/>
    </font>
    <font>
      <sz val="13"/>
      <color theme="1"/>
      <name val="Times New Roman"/>
      <family val="2"/>
    </font>
    <font>
      <b/>
      <sz val="13"/>
      <name val="Times New Roman"/>
      <family val="2"/>
    </font>
    <font>
      <b/>
      <i/>
      <sz val="14"/>
      <name val="Times New Roman"/>
      <family val="2"/>
    </font>
    <font>
      <b/>
      <i/>
      <sz val="13"/>
      <name val="Times New Roman"/>
      <family val="1"/>
    </font>
    <font>
      <b/>
      <sz val="10"/>
      <name val="Times New Roman"/>
      <family val="2"/>
    </font>
    <font>
      <sz val="10"/>
      <name val="Times New Roman"/>
      <family val="2"/>
    </font>
    <font>
      <b/>
      <sz val="11"/>
      <name val="Times New Roman"/>
      <family val="2"/>
    </font>
    <font>
      <sz val="11"/>
      <name val="Times New Roman"/>
      <family val="2"/>
    </font>
    <font>
      <b/>
      <sz val="12"/>
      <name val="Times New Roman"/>
      <family val="2"/>
    </font>
    <font>
      <sz val="12"/>
      <name val="Times New Roman"/>
      <family val="2"/>
    </font>
    <font>
      <b/>
      <i/>
      <sz val="12"/>
      <name val="Times New Roman"/>
      <family val="2"/>
    </font>
    <font>
      <b/>
      <sz val="14"/>
      <name val="Times New Roman"/>
      <family val="2"/>
    </font>
    <font>
      <sz val="13"/>
      <color rgb="FFFF0000"/>
      <name val="Times New Roman"/>
      <family val="2"/>
    </font>
    <font>
      <i/>
      <sz val="13"/>
      <color rgb="FFFF0000"/>
      <name val="Times New Roman"/>
      <family val="2"/>
    </font>
    <font>
      <b/>
      <sz val="13"/>
      <color rgb="FFFF0000"/>
      <name val="Times New Roman"/>
      <family val="2"/>
    </font>
    <font>
      <i/>
      <sz val="11"/>
      <color rgb="FFFF0000"/>
      <name val="Times New Roman"/>
      <family val="2"/>
    </font>
    <font>
      <b/>
      <sz val="12"/>
      <color rgb="FFFF0000"/>
      <name val="Times New Roman"/>
      <family val="2"/>
    </font>
    <font>
      <b/>
      <sz val="13"/>
      <color rgb="FFFF0000"/>
      <name val="Times New Roman"/>
      <family val="1"/>
    </font>
  </fonts>
  <fills count="3">
    <fill>
      <patternFill patternType="none"/>
    </fill>
    <fill>
      <patternFill patternType="gray125"/>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3" fontId="3" fillId="0" borderId="0" applyFont="0" applyFill="0" applyBorder="0" applyAlignment="0" applyProtection="0"/>
    <xf numFmtId="9" fontId="3" fillId="0" borderId="0" applyFont="0" applyFill="0" applyBorder="0" applyAlignment="0" applyProtection="0"/>
  </cellStyleXfs>
  <cellXfs count="117">
    <xf numFmtId="0" fontId="0" fillId="0" borderId="0" xfId="0"/>
    <xf numFmtId="0" fontId="1" fillId="0" borderId="0" xfId="0" applyFont="1" applyAlignment="1">
      <alignment horizontal="center" vertical="center"/>
    </xf>
    <xf numFmtId="0" fontId="1" fillId="0" borderId="0" xfId="0" applyFont="1"/>
    <xf numFmtId="0" fontId="2" fillId="0" borderId="0" xfId="0" applyFont="1"/>
    <xf numFmtId="0" fontId="1" fillId="0" borderId="0" xfId="0" applyFont="1" applyAlignment="1"/>
    <xf numFmtId="164" fontId="1" fillId="0" borderId="0" xfId="1" applyNumberFormat="1" applyFont="1" applyAlignment="1">
      <alignment horizontal="center" vertical="center"/>
    </xf>
    <xf numFmtId="164" fontId="1" fillId="0" borderId="0" xfId="1" applyNumberFormat="1" applyFont="1" applyAlignment="1">
      <alignment vertical="center"/>
    </xf>
    <xf numFmtId="0" fontId="1" fillId="0" borderId="0" xfId="0" applyFont="1" applyAlignment="1">
      <alignment horizontal="left" vertical="center" wrapText="1"/>
    </xf>
    <xf numFmtId="0" fontId="2" fillId="0" borderId="0" xfId="0" applyFont="1" applyBorder="1"/>
    <xf numFmtId="0" fontId="4" fillId="0" borderId="0" xfId="0" applyFont="1" applyBorder="1"/>
    <xf numFmtId="0" fontId="4" fillId="0" borderId="0" xfId="0" applyFont="1" applyBorder="1" applyAlignment="1">
      <alignment horizontal="center"/>
    </xf>
    <xf numFmtId="164" fontId="4" fillId="0" borderId="0" xfId="0" applyNumberFormat="1" applyFont="1" applyBorder="1"/>
    <xf numFmtId="0" fontId="1" fillId="0" borderId="0" xfId="0" applyFont="1" applyAlignment="1">
      <alignment horizontal="center" vertical="center" wrapText="1"/>
    </xf>
    <xf numFmtId="0" fontId="4" fillId="0" borderId="0" xfId="0" applyFont="1" applyBorder="1" applyAlignment="1">
      <alignment horizontal="center" wrapText="1"/>
    </xf>
    <xf numFmtId="0" fontId="6" fillId="0" borderId="0" xfId="0" applyFont="1" applyBorder="1" applyAlignment="1">
      <alignment wrapText="1"/>
    </xf>
    <xf numFmtId="0" fontId="2" fillId="0" borderId="0" xfId="0" applyFont="1" applyAlignment="1">
      <alignment wrapText="1"/>
    </xf>
    <xf numFmtId="9" fontId="2" fillId="0" borderId="0" xfId="2" applyFont="1" applyBorder="1" applyAlignment="1">
      <alignment horizontal="center"/>
    </xf>
    <xf numFmtId="0" fontId="1" fillId="0" borderId="0" xfId="0" applyFont="1" applyAlignment="1">
      <alignment horizontal="center" vertical="center"/>
    </xf>
    <xf numFmtId="0" fontId="2" fillId="0" borderId="0" xfId="0" applyFont="1" applyAlignment="1">
      <alignment horizontal="center"/>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164" fontId="8" fillId="0" borderId="1" xfId="1" applyNumberFormat="1" applyFont="1" applyBorder="1" applyAlignment="1">
      <alignment horizontal="right" vertical="center"/>
    </xf>
    <xf numFmtId="164" fontId="10" fillId="0" borderId="1" xfId="1" applyNumberFormat="1" applyFont="1" applyBorder="1" applyAlignment="1">
      <alignment horizontal="right" vertical="center"/>
    </xf>
    <xf numFmtId="164" fontId="12" fillId="0" borderId="1" xfId="1" applyNumberFormat="1" applyFont="1" applyBorder="1" applyAlignment="1">
      <alignment horizontal="right" vertical="center"/>
    </xf>
    <xf numFmtId="0" fontId="11" fillId="0" borderId="1" xfId="0" applyFont="1" applyBorder="1" applyAlignment="1">
      <alignment horizontal="center" vertical="center"/>
    </xf>
    <xf numFmtId="0" fontId="11" fillId="0" borderId="5" xfId="0" applyFont="1" applyBorder="1" applyAlignment="1">
      <alignment vertical="center" wrapText="1"/>
    </xf>
    <xf numFmtId="0" fontId="11" fillId="0" borderId="1" xfId="0" applyFont="1" applyBorder="1" applyAlignment="1">
      <alignment vertical="center" wrapText="1"/>
    </xf>
    <xf numFmtId="0" fontId="11" fillId="0" borderId="2" xfId="0" applyFont="1" applyBorder="1" applyAlignment="1">
      <alignment horizontal="center" vertical="center"/>
    </xf>
    <xf numFmtId="164" fontId="11" fillId="0" borderId="2" xfId="1" applyNumberFormat="1" applyFont="1" applyBorder="1" applyAlignment="1">
      <alignment horizontal="center" vertical="center" wrapText="1"/>
    </xf>
    <xf numFmtId="0" fontId="12" fillId="0" borderId="5" xfId="0" applyFont="1" applyBorder="1" applyAlignment="1">
      <alignment vertical="center" wrapText="1"/>
    </xf>
    <xf numFmtId="164" fontId="11" fillId="0" borderId="1" xfId="0" applyNumberFormat="1" applyFont="1" applyBorder="1" applyAlignment="1">
      <alignment horizontal="center" vertical="center"/>
    </xf>
    <xf numFmtId="0" fontId="13" fillId="0" borderId="5" xfId="0" applyFont="1" applyBorder="1" applyAlignment="1">
      <alignment vertical="center" wrapText="1"/>
    </xf>
    <xf numFmtId="0" fontId="13" fillId="0" borderId="1" xfId="0" applyFont="1" applyBorder="1" applyAlignment="1">
      <alignment vertical="center" wrapText="1"/>
    </xf>
    <xf numFmtId="0" fontId="13" fillId="0" borderId="2" xfId="0" applyFont="1" applyBorder="1" applyAlignment="1">
      <alignment horizontal="center" vertical="center"/>
    </xf>
    <xf numFmtId="164" fontId="13" fillId="0" borderId="2" xfId="1" applyNumberFormat="1" applyFont="1" applyBorder="1" applyAlignment="1">
      <alignment horizontal="center" vertical="center"/>
    </xf>
    <xf numFmtId="0" fontId="13" fillId="0" borderId="1" xfId="0" applyFont="1" applyBorder="1" applyAlignment="1">
      <alignment horizontal="center" vertical="center"/>
    </xf>
    <xf numFmtId="164" fontId="11" fillId="0" borderId="2" xfId="1" applyNumberFormat="1" applyFont="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164" fontId="12" fillId="0" borderId="1" xfId="1" applyNumberFormat="1" applyFont="1" applyBorder="1" applyAlignment="1">
      <alignment horizontal="center" vertical="center"/>
    </xf>
    <xf numFmtId="164" fontId="12" fillId="0" borderId="1" xfId="1" applyNumberFormat="1" applyFont="1" applyBorder="1" applyAlignment="1">
      <alignment vertical="center"/>
    </xf>
    <xf numFmtId="164" fontId="12" fillId="0" borderId="1" xfId="1" applyNumberFormat="1" applyFont="1" applyBorder="1" applyAlignment="1">
      <alignment horizontal="right" vertical="center" wrapText="1"/>
    </xf>
    <xf numFmtId="0" fontId="12" fillId="0" borderId="1" xfId="0" applyFont="1" applyBorder="1" applyAlignment="1">
      <alignment horizontal="justify" vertical="center" wrapText="1"/>
    </xf>
    <xf numFmtId="0" fontId="11" fillId="0" borderId="1" xfId="0" applyFont="1" applyBorder="1" applyAlignment="1">
      <alignment horizontal="center" vertical="top" wrapText="1"/>
    </xf>
    <xf numFmtId="164" fontId="11" fillId="0" borderId="1" xfId="0" applyNumberFormat="1" applyFont="1" applyBorder="1" applyAlignment="1">
      <alignment vertical="center" wrapText="1"/>
    </xf>
    <xf numFmtId="0" fontId="12" fillId="0" borderId="1" xfId="0" applyFont="1" applyFill="1" applyBorder="1" applyAlignment="1">
      <alignment horizontal="left" vertical="center" wrapText="1"/>
    </xf>
    <xf numFmtId="164" fontId="11" fillId="0" borderId="1" xfId="0" applyNumberFormat="1" applyFont="1" applyFill="1" applyBorder="1" applyAlignment="1">
      <alignment vertical="center" wrapText="1"/>
    </xf>
    <xf numFmtId="0" fontId="11" fillId="0" borderId="1" xfId="0" applyFont="1" applyFill="1" applyBorder="1" applyAlignment="1">
      <alignment horizontal="left" vertical="center" wrapText="1"/>
    </xf>
    <xf numFmtId="0" fontId="11" fillId="0" borderId="1" xfId="0" applyFont="1" applyBorder="1" applyAlignment="1">
      <alignment vertical="center"/>
    </xf>
    <xf numFmtId="164" fontId="11" fillId="0" borderId="1" xfId="0" applyNumberFormat="1" applyFont="1" applyBorder="1" applyAlignment="1">
      <alignment vertical="center"/>
    </xf>
    <xf numFmtId="0" fontId="8" fillId="0" borderId="1" xfId="0" applyFont="1" applyBorder="1" applyAlignment="1">
      <alignment horizontal="justify" vertical="center" wrapText="1"/>
    </xf>
    <xf numFmtId="0" fontId="13" fillId="0" borderId="1" xfId="0" applyFont="1" applyBorder="1" applyAlignment="1">
      <alignment horizontal="center" vertical="center" wrapText="1"/>
    </xf>
    <xf numFmtId="0" fontId="11" fillId="0" borderId="1" xfId="0" applyFont="1" applyFill="1" applyBorder="1" applyAlignment="1">
      <alignment horizontal="center" vertical="center" wrapText="1"/>
    </xf>
    <xf numFmtId="0" fontId="2" fillId="0" borderId="0" xfId="0" applyFont="1" applyBorder="1" applyAlignment="1">
      <alignment horizontal="center"/>
    </xf>
    <xf numFmtId="0" fontId="2" fillId="0" borderId="1" xfId="0" applyFont="1" applyBorder="1"/>
    <xf numFmtId="0" fontId="15" fillId="0" borderId="0" xfId="0" applyFont="1"/>
    <xf numFmtId="0" fontId="15" fillId="0" borderId="0" xfId="0" applyFont="1" applyAlignment="1">
      <alignment horizontal="center"/>
    </xf>
    <xf numFmtId="0" fontId="16" fillId="0" borderId="0" xfId="0" applyFont="1"/>
    <xf numFmtId="0" fontId="17" fillId="2" borderId="1" xfId="0" applyFont="1" applyFill="1" applyBorder="1" applyAlignment="1">
      <alignment horizontal="center" vertical="center"/>
    </xf>
    <xf numFmtId="0" fontId="17" fillId="0" borderId="1" xfId="0" applyFont="1" applyBorder="1" applyAlignment="1">
      <alignment horizontal="center" vertical="center" wrapText="1"/>
    </xf>
    <xf numFmtId="0" fontId="18" fillId="0" borderId="2" xfId="0" quotePrefix="1" applyFont="1" applyBorder="1" applyAlignment="1">
      <alignment horizontal="center" vertical="center"/>
    </xf>
    <xf numFmtId="0" fontId="15" fillId="0" borderId="1" xfId="0" applyFont="1" applyBorder="1" applyAlignment="1">
      <alignment horizontal="center"/>
    </xf>
    <xf numFmtId="164" fontId="15" fillId="0" borderId="1" xfId="1" applyNumberFormat="1" applyFont="1" applyBorder="1"/>
    <xf numFmtId="164" fontId="15" fillId="2" borderId="1" xfId="1" applyNumberFormat="1" applyFont="1" applyFill="1" applyBorder="1"/>
    <xf numFmtId="43" fontId="15" fillId="0" borderId="1" xfId="1" applyFont="1" applyBorder="1" applyAlignment="1"/>
    <xf numFmtId="0" fontId="17" fillId="0" borderId="1" xfId="0" applyFont="1" applyBorder="1" applyAlignment="1">
      <alignment horizontal="center"/>
    </xf>
    <xf numFmtId="164" fontId="17" fillId="0" borderId="1" xfId="1" applyNumberFormat="1" applyFont="1" applyBorder="1"/>
    <xf numFmtId="164" fontId="17" fillId="2" borderId="1" xfId="1" applyNumberFormat="1" applyFont="1" applyFill="1" applyBorder="1"/>
    <xf numFmtId="164" fontId="19" fillId="0" borderId="1" xfId="0" applyNumberFormat="1" applyFont="1" applyBorder="1" applyAlignment="1">
      <alignment vertical="center"/>
    </xf>
    <xf numFmtId="164" fontId="19" fillId="0" borderId="1" xfId="0" applyNumberFormat="1" applyFont="1" applyBorder="1" applyAlignment="1">
      <alignment horizontal="center" vertical="center"/>
    </xf>
    <xf numFmtId="0" fontId="15" fillId="0" borderId="0" xfId="0" applyFont="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17" fillId="0" borderId="10" xfId="0" applyFont="1" applyBorder="1" applyAlignment="1">
      <alignment horizontal="center"/>
    </xf>
    <xf numFmtId="0" fontId="17" fillId="0" borderId="3" xfId="0" applyFont="1" applyBorder="1" applyAlignment="1">
      <alignment horizontal="center" vertical="center"/>
    </xf>
    <xf numFmtId="0" fontId="17"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2" xfId="0" applyFont="1" applyBorder="1" applyAlignment="1">
      <alignment horizontal="center" vertical="center" wrapText="1"/>
    </xf>
    <xf numFmtId="0" fontId="17" fillId="2" borderId="3" xfId="0" applyFont="1" applyFill="1" applyBorder="1" applyAlignment="1">
      <alignment horizontal="center" vertical="center"/>
    </xf>
    <xf numFmtId="0" fontId="17" fillId="2" borderId="2" xfId="0" applyFont="1" applyFill="1" applyBorder="1" applyAlignment="1">
      <alignment horizontal="center" vertical="center"/>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2" fillId="0" borderId="0" xfId="0" quotePrefix="1" applyFont="1" applyAlignment="1">
      <alignment horizontal="left" vertical="center" wrapText="1"/>
    </xf>
    <xf numFmtId="0" fontId="2" fillId="0" borderId="0" xfId="0" applyFont="1" applyAlignment="1">
      <alignment horizontal="left"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164" fontId="9" fillId="0" borderId="1" xfId="1" applyNumberFormat="1" applyFont="1" applyBorder="1" applyAlignment="1">
      <alignment horizontal="center" vertical="center" wrapText="1"/>
    </xf>
    <xf numFmtId="0" fontId="9" fillId="0" borderId="1" xfId="0" applyFont="1" applyFill="1" applyBorder="1" applyAlignment="1">
      <alignment horizontal="center"/>
    </xf>
    <xf numFmtId="0" fontId="11" fillId="0" borderId="1" xfId="0" applyFont="1" applyBorder="1" applyAlignment="1">
      <alignment horizontal="left" vertical="center" wrapText="1"/>
    </xf>
    <xf numFmtId="0" fontId="11" fillId="0" borderId="7" xfId="0" applyFont="1" applyBorder="1" applyAlignment="1">
      <alignment horizontal="left" vertical="center" wrapText="1"/>
    </xf>
    <xf numFmtId="0" fontId="11" fillId="0" borderId="5" xfId="0" applyFont="1" applyFill="1" applyBorder="1" applyAlignment="1">
      <alignment horizontal="left" vertical="center" wrapText="1"/>
    </xf>
    <xf numFmtId="0" fontId="11" fillId="0" borderId="6" xfId="0" applyFont="1" applyFill="1" applyBorder="1" applyAlignment="1">
      <alignment horizontal="left" vertical="center" wrapText="1"/>
    </xf>
    <xf numFmtId="0" fontId="4" fillId="0" borderId="0" xfId="0" applyFont="1" applyBorder="1" applyAlignment="1">
      <alignment horizontal="left"/>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1" xfId="0" applyFont="1" applyFill="1" applyBorder="1" applyAlignment="1">
      <alignment horizontal="center" vertical="center"/>
    </xf>
    <xf numFmtId="0" fontId="11" fillId="0" borderId="5" xfId="0" applyFont="1" applyBorder="1" applyAlignment="1">
      <alignment horizontal="justify" vertical="top" wrapText="1"/>
    </xf>
    <xf numFmtId="0" fontId="11" fillId="0" borderId="6" xfId="0" applyFont="1" applyBorder="1" applyAlignment="1">
      <alignment horizontal="justify" vertical="top" wrapText="1"/>
    </xf>
    <xf numFmtId="0" fontId="11" fillId="0" borderId="7" xfId="0" applyFont="1" applyBorder="1" applyAlignment="1">
      <alignment horizontal="justify" vertical="top" wrapText="1"/>
    </xf>
    <xf numFmtId="0" fontId="1" fillId="0" borderId="0" xfId="0" applyFont="1" applyAlignment="1">
      <alignment horizontal="center"/>
    </xf>
    <xf numFmtId="164" fontId="1" fillId="0" borderId="0" xfId="1" applyNumberFormat="1" applyFont="1" applyAlignment="1">
      <alignment horizontal="center" vertical="center"/>
    </xf>
    <xf numFmtId="0" fontId="1" fillId="0" borderId="0" xfId="0" applyFont="1" applyAlignment="1">
      <alignment horizontal="center" vertical="center"/>
    </xf>
    <xf numFmtId="0" fontId="14" fillId="0" borderId="0" xfId="0" applyFont="1" applyAlignment="1">
      <alignment horizontal="center" vertical="center" wrapText="1"/>
    </xf>
    <xf numFmtId="0" fontId="5" fillId="0" borderId="0" xfId="0" applyFont="1" applyAlignment="1">
      <alignment horizontal="center" vertical="center"/>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4" fillId="0" borderId="0" xfId="0" applyFont="1" applyAlignment="1">
      <alignment horizontal="center"/>
    </xf>
    <xf numFmtId="0" fontId="11" fillId="0" borderId="5" xfId="0" applyFont="1" applyBorder="1" applyAlignment="1">
      <alignment horizontal="center" vertical="center"/>
    </xf>
    <xf numFmtId="0" fontId="11" fillId="0" borderId="7" xfId="0" applyFont="1" applyBorder="1" applyAlignment="1">
      <alignment horizontal="center" vertical="center"/>
    </xf>
    <xf numFmtId="0" fontId="2" fillId="0" borderId="0" xfId="0" applyFont="1" applyAlignment="1">
      <alignment horizontal="center"/>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321748</xdr:colOff>
      <xdr:row>3</xdr:row>
      <xdr:rowOff>52543</xdr:rowOff>
    </xdr:from>
    <xdr:to>
      <xdr:col>1</xdr:col>
      <xdr:colOff>1750498</xdr:colOff>
      <xdr:row>3</xdr:row>
      <xdr:rowOff>52543</xdr:rowOff>
    </xdr:to>
    <xdr:cxnSp macro="">
      <xdr:nvCxnSpPr>
        <xdr:cNvPr id="2" name="Straight Connector 1"/>
        <xdr:cNvCxnSpPr/>
      </xdr:nvCxnSpPr>
      <xdr:spPr>
        <a:xfrm>
          <a:off x="844952" y="776980"/>
          <a:ext cx="14287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107324</xdr:colOff>
      <xdr:row>2</xdr:row>
      <xdr:rowOff>53661</xdr:rowOff>
    </xdr:from>
    <xdr:to>
      <xdr:col>9</xdr:col>
      <xdr:colOff>979332</xdr:colOff>
      <xdr:row>2</xdr:row>
      <xdr:rowOff>53662</xdr:rowOff>
    </xdr:to>
    <xdr:cxnSp macro="">
      <xdr:nvCxnSpPr>
        <xdr:cNvPr id="4" name="Straight Connector 3"/>
        <xdr:cNvCxnSpPr/>
      </xdr:nvCxnSpPr>
      <xdr:spPr>
        <a:xfrm flipV="1">
          <a:off x="5594261" y="536619"/>
          <a:ext cx="1878170"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1"/>
  <sheetViews>
    <sheetView workbookViewId="0">
      <selection activeCell="E17" sqref="E17"/>
    </sheetView>
  </sheetViews>
  <sheetFormatPr defaultRowHeight="16.5" x14ac:dyDescent="0.25"/>
  <cols>
    <col min="1" max="1" width="10.21875" style="58" customWidth="1"/>
    <col min="2" max="2" width="10.44140625" style="58" customWidth="1"/>
    <col min="3" max="3" width="13.21875" style="58" customWidth="1"/>
    <col min="4" max="5" width="12.21875" style="58" customWidth="1"/>
    <col min="6" max="7" width="11.77734375" style="58" customWidth="1"/>
    <col min="8" max="8" width="13.21875" style="58" customWidth="1"/>
    <col min="9" max="16384" width="8.88671875" style="58"/>
  </cols>
  <sheetData>
    <row r="2" spans="1:8" x14ac:dyDescent="0.25">
      <c r="A2" s="73" t="s">
        <v>392</v>
      </c>
      <c r="B2" s="73"/>
      <c r="C2" s="73"/>
      <c r="D2" s="73"/>
      <c r="E2" s="73"/>
      <c r="F2" s="73"/>
      <c r="G2" s="73"/>
      <c r="H2" s="73"/>
    </row>
    <row r="3" spans="1:8" x14ac:dyDescent="0.25">
      <c r="A3" s="59"/>
      <c r="B3" s="59"/>
      <c r="C3" s="73" t="s">
        <v>393</v>
      </c>
      <c r="D3" s="73"/>
      <c r="E3" s="73"/>
      <c r="F3" s="73"/>
      <c r="G3" s="73"/>
      <c r="H3" s="59"/>
    </row>
    <row r="4" spans="1:8" x14ac:dyDescent="0.25">
      <c r="H4" s="60" t="s">
        <v>390</v>
      </c>
    </row>
    <row r="5" spans="1:8" x14ac:dyDescent="0.25">
      <c r="A5" s="77" t="s">
        <v>375</v>
      </c>
      <c r="B5" s="79" t="s">
        <v>376</v>
      </c>
      <c r="C5" s="79" t="s">
        <v>377</v>
      </c>
      <c r="D5" s="81" t="s">
        <v>374</v>
      </c>
      <c r="E5" s="74" t="s">
        <v>378</v>
      </c>
      <c r="F5" s="75"/>
      <c r="G5" s="75"/>
      <c r="H5" s="76"/>
    </row>
    <row r="6" spans="1:8" ht="49.5" x14ac:dyDescent="0.25">
      <c r="A6" s="78"/>
      <c r="B6" s="80"/>
      <c r="C6" s="80"/>
      <c r="D6" s="82"/>
      <c r="E6" s="61" t="s">
        <v>374</v>
      </c>
      <c r="F6" s="62" t="s">
        <v>379</v>
      </c>
      <c r="G6" s="62" t="s">
        <v>380</v>
      </c>
      <c r="H6" s="62" t="s">
        <v>381</v>
      </c>
    </row>
    <row r="7" spans="1:8" x14ac:dyDescent="0.25">
      <c r="A7" s="63" t="s">
        <v>382</v>
      </c>
      <c r="B7" s="63" t="s">
        <v>383</v>
      </c>
      <c r="C7" s="63" t="s">
        <v>384</v>
      </c>
      <c r="D7" s="63" t="s">
        <v>385</v>
      </c>
      <c r="E7" s="63" t="s">
        <v>391</v>
      </c>
      <c r="F7" s="63" t="s">
        <v>386</v>
      </c>
      <c r="G7" s="63" t="s">
        <v>387</v>
      </c>
      <c r="H7" s="63" t="s">
        <v>388</v>
      </c>
    </row>
    <row r="8" spans="1:8" x14ac:dyDescent="0.25">
      <c r="A8" s="64" t="s">
        <v>371</v>
      </c>
      <c r="B8" s="65">
        <v>100000</v>
      </c>
      <c r="C8" s="65">
        <v>25323846</v>
      </c>
      <c r="D8" s="66">
        <f>B8+C8</f>
        <v>25423846</v>
      </c>
      <c r="E8" s="66">
        <f>F8+G8+H8</f>
        <v>25423846</v>
      </c>
      <c r="F8" s="65">
        <f>'BIEU BAO CAO'!K14+'BIEU BAO CAO'!K12</f>
        <v>20319076.800000001</v>
      </c>
      <c r="G8" s="65">
        <f>'BIEU BAO CAO'!L14+'BIEU BAO CAO'!L12</f>
        <v>3828576.9</v>
      </c>
      <c r="H8" s="67">
        <f>'BIEU BAO CAO'!M14+'BIEU BAO CAO'!M11</f>
        <v>1276192.3</v>
      </c>
    </row>
    <row r="9" spans="1:8" x14ac:dyDescent="0.25">
      <c r="A9" s="64" t="s">
        <v>372</v>
      </c>
      <c r="B9" s="65"/>
      <c r="C9" s="65">
        <v>48527110</v>
      </c>
      <c r="D9" s="66">
        <f t="shared" ref="D9:D10" si="0">B9+C9</f>
        <v>48527110</v>
      </c>
      <c r="E9" s="66">
        <f>F9+G9+H9</f>
        <v>48527110</v>
      </c>
      <c r="F9" s="65">
        <f>'BIEU BAO CAO'!K133</f>
        <v>38821688</v>
      </c>
      <c r="G9" s="65">
        <f>'BIEU BAO CAO'!L133</f>
        <v>7279066.5</v>
      </c>
      <c r="H9" s="67">
        <f>'BIEU BAO CAO'!M133</f>
        <v>2426355.5</v>
      </c>
    </row>
    <row r="10" spans="1:8" x14ac:dyDescent="0.25">
      <c r="A10" s="64" t="s">
        <v>373</v>
      </c>
      <c r="B10" s="65"/>
      <c r="C10" s="65">
        <v>32506210</v>
      </c>
      <c r="D10" s="66">
        <f t="shared" si="0"/>
        <v>32506210</v>
      </c>
      <c r="E10" s="66">
        <f>F10+G10+H10</f>
        <v>32506210</v>
      </c>
      <c r="F10" s="65">
        <f>'BIEU BAO CAO'!K208</f>
        <v>26004968</v>
      </c>
      <c r="G10" s="65">
        <f>'BIEU BAO CAO'!L208</f>
        <v>4875931.5</v>
      </c>
      <c r="H10" s="67">
        <f>'BIEU BAO CAO'!M208</f>
        <v>1625310.5</v>
      </c>
    </row>
    <row r="11" spans="1:8" x14ac:dyDescent="0.25">
      <c r="A11" s="68" t="s">
        <v>374</v>
      </c>
      <c r="B11" s="69">
        <f>SUM(B8:B10)</f>
        <v>100000</v>
      </c>
      <c r="C11" s="69">
        <f t="shared" ref="C11" si="1">SUM(C8:C10)</f>
        <v>106357166</v>
      </c>
      <c r="D11" s="70">
        <f>SUM(D8:D10)</f>
        <v>106457166</v>
      </c>
      <c r="E11" s="70">
        <f t="shared" ref="E11:H11" si="2">SUM(E8:E10)</f>
        <v>106457166</v>
      </c>
      <c r="F11" s="69">
        <f t="shared" si="2"/>
        <v>85145732.799999997</v>
      </c>
      <c r="G11" s="69">
        <f t="shared" si="2"/>
        <v>15983574.9</v>
      </c>
      <c r="H11" s="69">
        <f t="shared" si="2"/>
        <v>5327858.3</v>
      </c>
    </row>
  </sheetData>
  <mergeCells count="7">
    <mergeCell ref="A2:H2"/>
    <mergeCell ref="C3:G3"/>
    <mergeCell ref="E5:H5"/>
    <mergeCell ref="A5:A6"/>
    <mergeCell ref="B5:B6"/>
    <mergeCell ref="C5:C6"/>
    <mergeCell ref="D5:D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58"/>
  <sheetViews>
    <sheetView tabSelected="1" zoomScale="96" zoomScaleNormal="96" workbookViewId="0">
      <selection activeCell="N246" sqref="N246"/>
    </sheetView>
  </sheetViews>
  <sheetFormatPr defaultRowHeight="16.5" x14ac:dyDescent="0.25"/>
  <cols>
    <col min="1" max="1" width="3.88671875" style="3" customWidth="1"/>
    <col min="2" max="2" width="24.33203125" style="15" customWidth="1"/>
    <col min="3" max="3" width="4.6640625" style="18" customWidth="1"/>
    <col min="4" max="4" width="4.44140625" style="3" customWidth="1"/>
    <col min="5" max="5" width="5.44140625" style="3" customWidth="1"/>
    <col min="6" max="6" width="5.88671875" style="3" customWidth="1"/>
    <col min="7" max="7" width="6.21875" style="3" customWidth="1"/>
    <col min="8" max="8" width="9" style="3" customWidth="1"/>
    <col min="9" max="9" width="11.77734375" style="3" customWidth="1"/>
    <col min="10" max="10" width="12.109375" style="3" customWidth="1"/>
    <col min="11" max="12" width="10.77734375" style="3" customWidth="1"/>
    <col min="13" max="13" width="9.77734375" style="3" customWidth="1"/>
    <col min="14" max="14" width="12.77734375" style="3" customWidth="1"/>
    <col min="15" max="15" width="10.77734375" style="3" customWidth="1"/>
    <col min="16" max="16384" width="8.88671875" style="3"/>
  </cols>
  <sheetData>
    <row r="1" spans="1:14" ht="18.75" x14ac:dyDescent="0.3">
      <c r="A1" s="105" t="s">
        <v>192</v>
      </c>
      <c r="B1" s="105"/>
      <c r="C1" s="105"/>
      <c r="D1" s="105"/>
      <c r="E1" s="1"/>
      <c r="F1" s="103" t="s">
        <v>205</v>
      </c>
      <c r="G1" s="103"/>
      <c r="H1" s="103"/>
      <c r="I1" s="103"/>
      <c r="J1" s="103"/>
      <c r="K1" s="103"/>
      <c r="L1" s="103"/>
      <c r="M1" s="2"/>
      <c r="N1" s="2"/>
    </row>
    <row r="2" spans="1:14" ht="18.75" x14ac:dyDescent="0.3">
      <c r="A2" s="105" t="s">
        <v>193</v>
      </c>
      <c r="B2" s="105"/>
      <c r="C2" s="105"/>
      <c r="D2" s="105"/>
      <c r="E2" s="1"/>
      <c r="F2" s="103" t="s">
        <v>206</v>
      </c>
      <c r="G2" s="103"/>
      <c r="H2" s="103"/>
      <c r="I2" s="103"/>
      <c r="J2" s="103"/>
      <c r="K2" s="103"/>
      <c r="L2" s="103"/>
      <c r="M2" s="2"/>
      <c r="N2" s="2"/>
    </row>
    <row r="3" spans="1:14" ht="18.75" x14ac:dyDescent="0.3">
      <c r="A3" s="105" t="s">
        <v>194</v>
      </c>
      <c r="B3" s="105"/>
      <c r="C3" s="105"/>
      <c r="D3" s="105"/>
      <c r="E3" s="1"/>
      <c r="F3" s="4"/>
      <c r="G3" s="1"/>
      <c r="H3" s="104"/>
      <c r="I3" s="104"/>
      <c r="J3" s="104"/>
      <c r="K3" s="2"/>
      <c r="L3" s="2"/>
      <c r="M3" s="2"/>
      <c r="N3" s="2"/>
    </row>
    <row r="4" spans="1:14" ht="15.75" customHeight="1" x14ac:dyDescent="0.3">
      <c r="A4" s="1"/>
      <c r="B4" s="12"/>
      <c r="C4" s="17"/>
      <c r="D4" s="1"/>
      <c r="E4" s="1"/>
      <c r="F4" s="4"/>
      <c r="G4" s="1"/>
      <c r="H4" s="5"/>
      <c r="I4" s="6"/>
      <c r="J4" s="2"/>
      <c r="K4" s="2"/>
      <c r="L4" s="2"/>
      <c r="M4" s="2"/>
      <c r="N4" s="2"/>
    </row>
    <row r="5" spans="1:14" ht="58.5" customHeight="1" x14ac:dyDescent="0.25">
      <c r="A5" s="106" t="s">
        <v>401</v>
      </c>
      <c r="B5" s="106"/>
      <c r="C5" s="106"/>
      <c r="D5" s="106"/>
      <c r="E5" s="106"/>
      <c r="F5" s="106"/>
      <c r="G5" s="106"/>
      <c r="H5" s="106"/>
      <c r="I5" s="106"/>
      <c r="J5" s="106"/>
      <c r="K5" s="106"/>
      <c r="L5" s="106"/>
      <c r="M5" s="106"/>
      <c r="N5" s="106"/>
    </row>
    <row r="6" spans="1:14" ht="20.25" customHeight="1" x14ac:dyDescent="0.25">
      <c r="A6" s="107" t="s">
        <v>195</v>
      </c>
      <c r="B6" s="107"/>
      <c r="C6" s="107"/>
      <c r="D6" s="107"/>
      <c r="E6" s="107"/>
      <c r="F6" s="107"/>
      <c r="G6" s="107"/>
      <c r="H6" s="107"/>
      <c r="I6" s="107"/>
      <c r="J6" s="107"/>
      <c r="K6" s="107"/>
      <c r="L6" s="107"/>
      <c r="M6" s="107"/>
      <c r="N6" s="107"/>
    </row>
    <row r="7" spans="1:14" ht="9" customHeight="1" x14ac:dyDescent="0.3">
      <c r="A7" s="1"/>
      <c r="B7" s="7"/>
      <c r="C7" s="17"/>
      <c r="D7" s="1"/>
      <c r="E7" s="1"/>
      <c r="F7" s="4"/>
      <c r="G7" s="1"/>
      <c r="H7" s="5"/>
      <c r="I7" s="6"/>
      <c r="J7" s="2"/>
      <c r="K7" s="2"/>
      <c r="L7" s="2"/>
      <c r="M7" s="2"/>
      <c r="N7" s="2"/>
    </row>
    <row r="8" spans="1:14" ht="20.25" customHeight="1" x14ac:dyDescent="0.25">
      <c r="A8" s="88" t="s">
        <v>164</v>
      </c>
      <c r="B8" s="108" t="s">
        <v>165</v>
      </c>
      <c r="C8" s="88" t="s">
        <v>166</v>
      </c>
      <c r="D8" s="88"/>
      <c r="E8" s="111" t="s">
        <v>188</v>
      </c>
      <c r="F8" s="87" t="s">
        <v>189</v>
      </c>
      <c r="G8" s="87" t="s">
        <v>187</v>
      </c>
      <c r="H8" s="89" t="s">
        <v>395</v>
      </c>
      <c r="I8" s="89" t="s">
        <v>396</v>
      </c>
      <c r="J8" s="90" t="s">
        <v>168</v>
      </c>
      <c r="K8" s="90"/>
      <c r="L8" s="90"/>
      <c r="M8" s="90"/>
      <c r="N8" s="96" t="s">
        <v>171</v>
      </c>
    </row>
    <row r="9" spans="1:14" x14ac:dyDescent="0.25">
      <c r="A9" s="88"/>
      <c r="B9" s="109"/>
      <c r="C9" s="88"/>
      <c r="D9" s="88"/>
      <c r="E9" s="112"/>
      <c r="F9" s="88"/>
      <c r="G9" s="88"/>
      <c r="H9" s="89"/>
      <c r="I9" s="89"/>
      <c r="J9" s="99" t="s">
        <v>169</v>
      </c>
      <c r="K9" s="90" t="s">
        <v>170</v>
      </c>
      <c r="L9" s="90"/>
      <c r="M9" s="90"/>
      <c r="N9" s="97"/>
    </row>
    <row r="10" spans="1:14" ht="69" customHeight="1" x14ac:dyDescent="0.25">
      <c r="A10" s="88"/>
      <c r="B10" s="110"/>
      <c r="C10" s="20" t="s">
        <v>167</v>
      </c>
      <c r="D10" s="19" t="s">
        <v>190</v>
      </c>
      <c r="E10" s="112"/>
      <c r="F10" s="88"/>
      <c r="G10" s="88"/>
      <c r="H10" s="89"/>
      <c r="I10" s="89"/>
      <c r="J10" s="99"/>
      <c r="K10" s="21" t="s">
        <v>402</v>
      </c>
      <c r="L10" s="21" t="s">
        <v>185</v>
      </c>
      <c r="M10" s="21" t="s">
        <v>186</v>
      </c>
      <c r="N10" s="98"/>
    </row>
    <row r="11" spans="1:14" ht="31.5" x14ac:dyDescent="0.25">
      <c r="A11" s="26" t="s">
        <v>176</v>
      </c>
      <c r="B11" s="27" t="s">
        <v>177</v>
      </c>
      <c r="C11" s="22"/>
      <c r="D11" s="28"/>
      <c r="E11" s="28"/>
      <c r="F11" s="28"/>
      <c r="G11" s="29"/>
      <c r="H11" s="30"/>
      <c r="I11" s="30">
        <f>I12</f>
        <v>100000</v>
      </c>
      <c r="J11" s="30">
        <f>J12</f>
        <v>100000</v>
      </c>
      <c r="K11" s="30">
        <v>60000</v>
      </c>
      <c r="L11" s="30">
        <v>30000</v>
      </c>
      <c r="M11" s="30">
        <v>10000</v>
      </c>
      <c r="N11" s="26"/>
    </row>
    <row r="12" spans="1:14" ht="31.5" x14ac:dyDescent="0.25">
      <c r="A12" s="26">
        <v>1</v>
      </c>
      <c r="B12" s="31" t="s">
        <v>209</v>
      </c>
      <c r="C12" s="22"/>
      <c r="D12" s="22" t="s">
        <v>184</v>
      </c>
      <c r="E12" s="22">
        <v>1</v>
      </c>
      <c r="F12" s="28"/>
      <c r="G12" s="29">
        <v>1</v>
      </c>
      <c r="H12" s="30">
        <v>100000</v>
      </c>
      <c r="I12" s="30">
        <v>100000</v>
      </c>
      <c r="J12" s="32">
        <f>SUM(K12:M12)</f>
        <v>100000</v>
      </c>
      <c r="K12" s="32">
        <v>60000</v>
      </c>
      <c r="L12" s="32">
        <v>30000</v>
      </c>
      <c r="M12" s="32">
        <v>10000</v>
      </c>
      <c r="N12" s="26"/>
    </row>
    <row r="13" spans="1:14" ht="31.5" x14ac:dyDescent="0.25">
      <c r="A13" s="26" t="s">
        <v>178</v>
      </c>
      <c r="B13" s="28" t="s">
        <v>210</v>
      </c>
      <c r="C13" s="22"/>
      <c r="D13" s="22"/>
      <c r="E13" s="28"/>
      <c r="F13" s="28"/>
      <c r="G13" s="29"/>
      <c r="H13" s="30"/>
      <c r="I13" s="30">
        <f>I14+I133+I208</f>
        <v>29899835</v>
      </c>
      <c r="J13" s="72">
        <f t="shared" ref="J13:J14" si="0">SUM(K13:M13)</f>
        <v>106357166</v>
      </c>
      <c r="K13" s="72">
        <v>85085732.799999997</v>
      </c>
      <c r="L13" s="72">
        <v>15953574.9</v>
      </c>
      <c r="M13" s="72">
        <v>5317858.3</v>
      </c>
      <c r="N13" s="26"/>
    </row>
    <row r="14" spans="1:14" x14ac:dyDescent="0.25">
      <c r="A14" s="37" t="s">
        <v>172</v>
      </c>
      <c r="B14" s="33" t="s">
        <v>211</v>
      </c>
      <c r="C14" s="54"/>
      <c r="D14" s="34"/>
      <c r="E14" s="34"/>
      <c r="F14" s="34"/>
      <c r="G14" s="35"/>
      <c r="H14" s="36"/>
      <c r="I14" s="36">
        <f>I15+I24+I34+I68+I100+I126</f>
        <v>6823065</v>
      </c>
      <c r="J14" s="32">
        <f t="shared" si="0"/>
        <v>25323846</v>
      </c>
      <c r="K14" s="32">
        <v>20259076.800000001</v>
      </c>
      <c r="L14" s="32">
        <v>3798576.9</v>
      </c>
      <c r="M14" s="32">
        <v>1266192.3</v>
      </c>
      <c r="N14" s="37"/>
    </row>
    <row r="15" spans="1:14" x14ac:dyDescent="0.25">
      <c r="A15" s="26">
        <v>1</v>
      </c>
      <c r="B15" s="91" t="s">
        <v>173</v>
      </c>
      <c r="C15" s="91"/>
      <c r="D15" s="91"/>
      <c r="E15" s="91"/>
      <c r="F15" s="91"/>
      <c r="G15" s="91"/>
      <c r="H15" s="38"/>
      <c r="I15" s="38">
        <f>SUM(I16:I23)</f>
        <v>25000</v>
      </c>
      <c r="J15" s="32">
        <f t="shared" ref="J15" si="1">SUM(K15:M15)</f>
        <v>131050</v>
      </c>
      <c r="K15" s="32">
        <v>104840</v>
      </c>
      <c r="L15" s="32">
        <v>19657.5</v>
      </c>
      <c r="M15" s="32">
        <v>6552.5</v>
      </c>
      <c r="N15" s="26"/>
    </row>
    <row r="16" spans="1:14" x14ac:dyDescent="0.25">
      <c r="A16" s="39" t="s">
        <v>219</v>
      </c>
      <c r="B16" s="40" t="s">
        <v>5</v>
      </c>
      <c r="C16" s="41" t="s">
        <v>191</v>
      </c>
      <c r="D16" s="57"/>
      <c r="E16" s="41">
        <v>15</v>
      </c>
      <c r="F16" s="41">
        <v>15</v>
      </c>
      <c r="G16" s="39">
        <v>0</v>
      </c>
      <c r="H16" s="42">
        <v>2470</v>
      </c>
      <c r="I16" s="43">
        <f>G16*H16</f>
        <v>0</v>
      </c>
      <c r="J16" s="26"/>
      <c r="K16" s="26"/>
      <c r="L16" s="26"/>
      <c r="M16" s="26"/>
      <c r="N16" s="26"/>
    </row>
    <row r="17" spans="1:14" x14ac:dyDescent="0.25">
      <c r="A17" s="39" t="s">
        <v>220</v>
      </c>
      <c r="B17" s="40" t="s">
        <v>0</v>
      </c>
      <c r="C17" s="41" t="s">
        <v>191</v>
      </c>
      <c r="D17" s="57"/>
      <c r="E17" s="41">
        <v>15</v>
      </c>
      <c r="F17" s="41">
        <v>15</v>
      </c>
      <c r="G17" s="39">
        <v>0</v>
      </c>
      <c r="H17" s="42">
        <v>1170</v>
      </c>
      <c r="I17" s="43">
        <f t="shared" ref="I17:I23" si="2">G17*H17</f>
        <v>0</v>
      </c>
      <c r="J17" s="26"/>
      <c r="K17" s="26"/>
      <c r="L17" s="26"/>
      <c r="M17" s="26"/>
      <c r="N17" s="26"/>
    </row>
    <row r="18" spans="1:14" x14ac:dyDescent="0.25">
      <c r="A18" s="39" t="s">
        <v>221</v>
      </c>
      <c r="B18" s="40" t="s">
        <v>1</v>
      </c>
      <c r="C18" s="41" t="s">
        <v>191</v>
      </c>
      <c r="D18" s="57"/>
      <c r="E18" s="41">
        <v>1</v>
      </c>
      <c r="F18" s="41">
        <v>1</v>
      </c>
      <c r="G18" s="39">
        <v>0</v>
      </c>
      <c r="H18" s="25">
        <v>5000</v>
      </c>
      <c r="I18" s="44">
        <f t="shared" ref="I18:I20" si="3">H18*G18</f>
        <v>0</v>
      </c>
      <c r="J18" s="26"/>
      <c r="K18" s="26"/>
      <c r="L18" s="26"/>
      <c r="M18" s="26"/>
      <c r="N18" s="26"/>
    </row>
    <row r="19" spans="1:14" ht="63.75" x14ac:dyDescent="0.25">
      <c r="A19" s="39" t="s">
        <v>222</v>
      </c>
      <c r="B19" s="53" t="s">
        <v>174</v>
      </c>
      <c r="C19" s="22"/>
      <c r="D19" s="41" t="s">
        <v>191</v>
      </c>
      <c r="E19" s="41">
        <v>0</v>
      </c>
      <c r="F19" s="41">
        <v>1</v>
      </c>
      <c r="G19" s="39">
        <v>1</v>
      </c>
      <c r="H19" s="25">
        <v>25000</v>
      </c>
      <c r="I19" s="44">
        <f t="shared" si="3"/>
        <v>25000</v>
      </c>
      <c r="J19" s="26"/>
      <c r="K19" s="26"/>
      <c r="L19" s="26"/>
      <c r="M19" s="26"/>
      <c r="N19" s="26"/>
    </row>
    <row r="20" spans="1:14" x14ac:dyDescent="0.25">
      <c r="A20" s="39" t="s">
        <v>223</v>
      </c>
      <c r="B20" s="40" t="s">
        <v>2</v>
      </c>
      <c r="C20" s="22" t="s">
        <v>191</v>
      </c>
      <c r="D20" s="41"/>
      <c r="E20" s="41">
        <v>1</v>
      </c>
      <c r="F20" s="41">
        <v>1</v>
      </c>
      <c r="G20" s="39">
        <v>0</v>
      </c>
      <c r="H20" s="25">
        <v>25000</v>
      </c>
      <c r="I20" s="44">
        <f t="shared" si="3"/>
        <v>0</v>
      </c>
      <c r="J20" s="26"/>
      <c r="K20" s="26"/>
      <c r="L20" s="26"/>
      <c r="M20" s="26"/>
      <c r="N20" s="26"/>
    </row>
    <row r="21" spans="1:14" ht="31.5" x14ac:dyDescent="0.25">
      <c r="A21" s="39" t="s">
        <v>224</v>
      </c>
      <c r="B21" s="40" t="s">
        <v>196</v>
      </c>
      <c r="C21" s="22" t="s">
        <v>191</v>
      </c>
      <c r="D21" s="41"/>
      <c r="E21" s="41">
        <v>1</v>
      </c>
      <c r="F21" s="41">
        <v>1</v>
      </c>
      <c r="G21" s="39">
        <v>0</v>
      </c>
      <c r="H21" s="42"/>
      <c r="I21" s="43"/>
      <c r="J21" s="26"/>
      <c r="K21" s="26"/>
      <c r="L21" s="26"/>
      <c r="M21" s="26"/>
      <c r="N21" s="26"/>
    </row>
    <row r="22" spans="1:14" x14ac:dyDescent="0.25">
      <c r="A22" s="39" t="s">
        <v>225</v>
      </c>
      <c r="B22" s="40" t="s">
        <v>3</v>
      </c>
      <c r="C22" s="22" t="s">
        <v>191</v>
      </c>
      <c r="D22" s="41"/>
      <c r="E22" s="41">
        <v>1</v>
      </c>
      <c r="F22" s="41">
        <v>1</v>
      </c>
      <c r="G22" s="39">
        <v>0</v>
      </c>
      <c r="H22" s="42">
        <v>3900</v>
      </c>
      <c r="I22" s="43">
        <f t="shared" si="2"/>
        <v>0</v>
      </c>
      <c r="J22" s="26"/>
      <c r="K22" s="26"/>
      <c r="L22" s="26"/>
      <c r="M22" s="26"/>
      <c r="N22" s="26"/>
    </row>
    <row r="23" spans="1:14" x14ac:dyDescent="0.25">
      <c r="A23" s="39" t="s">
        <v>226</v>
      </c>
      <c r="B23" s="40" t="s">
        <v>4</v>
      </c>
      <c r="C23" s="22" t="s">
        <v>191</v>
      </c>
      <c r="D23" s="41"/>
      <c r="E23" s="41">
        <v>1</v>
      </c>
      <c r="F23" s="41">
        <v>1</v>
      </c>
      <c r="G23" s="39">
        <v>0</v>
      </c>
      <c r="H23" s="42"/>
      <c r="I23" s="43">
        <f t="shared" si="2"/>
        <v>0</v>
      </c>
      <c r="J23" s="26"/>
      <c r="K23" s="26"/>
      <c r="L23" s="26"/>
      <c r="M23" s="26"/>
      <c r="N23" s="26"/>
    </row>
    <row r="24" spans="1:14" x14ac:dyDescent="0.25">
      <c r="A24" s="26">
        <v>2</v>
      </c>
      <c r="B24" s="100" t="s">
        <v>197</v>
      </c>
      <c r="C24" s="101"/>
      <c r="D24" s="101"/>
      <c r="E24" s="101"/>
      <c r="F24" s="101"/>
      <c r="G24" s="101"/>
      <c r="H24" s="102"/>
      <c r="I24" s="38">
        <f>SUM(I25:I33)</f>
        <v>0</v>
      </c>
      <c r="J24" s="32">
        <f t="shared" ref="J24" si="4">SUM(K24:M24)</f>
        <v>521450</v>
      </c>
      <c r="K24" s="32">
        <v>417160</v>
      </c>
      <c r="L24" s="32">
        <v>78217.5</v>
      </c>
      <c r="M24" s="32">
        <v>26072.5</v>
      </c>
      <c r="N24" s="26"/>
    </row>
    <row r="25" spans="1:14" ht="30" customHeight="1" x14ac:dyDescent="0.25">
      <c r="A25" s="39" t="s">
        <v>227</v>
      </c>
      <c r="B25" s="40" t="s">
        <v>6</v>
      </c>
      <c r="C25" s="46" t="s">
        <v>191</v>
      </c>
      <c r="D25" s="41"/>
      <c r="E25" s="41">
        <v>10</v>
      </c>
      <c r="F25" s="41">
        <v>10</v>
      </c>
      <c r="G25" s="39">
        <v>0</v>
      </c>
      <c r="H25" s="42">
        <v>1000</v>
      </c>
      <c r="I25" s="43">
        <f t="shared" ref="I25:I33" si="5">G25*H25</f>
        <v>0</v>
      </c>
      <c r="J25" s="26"/>
      <c r="K25" s="26"/>
      <c r="L25" s="26"/>
      <c r="M25" s="26"/>
      <c r="N25" s="26"/>
    </row>
    <row r="26" spans="1:14" x14ac:dyDescent="0.25">
      <c r="A26" s="39" t="s">
        <v>228</v>
      </c>
      <c r="B26" s="40" t="s">
        <v>198</v>
      </c>
      <c r="C26" s="46" t="s">
        <v>191</v>
      </c>
      <c r="D26" s="41"/>
      <c r="E26" s="41">
        <v>20</v>
      </c>
      <c r="F26" s="41">
        <v>20</v>
      </c>
      <c r="G26" s="39">
        <v>0</v>
      </c>
      <c r="H26" s="42">
        <v>850</v>
      </c>
      <c r="I26" s="43">
        <f t="shared" si="5"/>
        <v>0</v>
      </c>
      <c r="J26" s="26"/>
      <c r="K26" s="26"/>
      <c r="L26" s="26"/>
      <c r="M26" s="26"/>
      <c r="N26" s="26"/>
    </row>
    <row r="27" spans="1:14" ht="31.5" x14ac:dyDescent="0.25">
      <c r="A27" s="39" t="s">
        <v>229</v>
      </c>
      <c r="B27" s="40" t="s">
        <v>199</v>
      </c>
      <c r="C27" s="46" t="s">
        <v>191</v>
      </c>
      <c r="D27" s="41"/>
      <c r="E27" s="41">
        <v>1</v>
      </c>
      <c r="F27" s="41">
        <v>1</v>
      </c>
      <c r="G27" s="39">
        <v>0</v>
      </c>
      <c r="H27" s="42">
        <v>5000</v>
      </c>
      <c r="I27" s="43">
        <f t="shared" si="5"/>
        <v>0</v>
      </c>
      <c r="J27" s="26"/>
      <c r="K27" s="26"/>
      <c r="L27" s="26"/>
      <c r="M27" s="26"/>
      <c r="N27" s="26"/>
    </row>
    <row r="28" spans="1:14" x14ac:dyDescent="0.25">
      <c r="A28" s="39" t="s">
        <v>230</v>
      </c>
      <c r="B28" s="40" t="s">
        <v>200</v>
      </c>
      <c r="C28" s="46" t="s">
        <v>191</v>
      </c>
      <c r="D28" s="41"/>
      <c r="E28" s="41">
        <v>1</v>
      </c>
      <c r="F28" s="41">
        <v>1</v>
      </c>
      <c r="G28" s="39">
        <v>0</v>
      </c>
      <c r="H28" s="42">
        <v>3250</v>
      </c>
      <c r="I28" s="43">
        <f t="shared" si="5"/>
        <v>0</v>
      </c>
      <c r="J28" s="26"/>
      <c r="K28" s="26"/>
      <c r="L28" s="26"/>
      <c r="M28" s="26"/>
      <c r="N28" s="26"/>
    </row>
    <row r="29" spans="1:14" x14ac:dyDescent="0.25">
      <c r="A29" s="39" t="s">
        <v>231</v>
      </c>
      <c r="B29" s="40" t="s">
        <v>7</v>
      </c>
      <c r="C29" s="46" t="s">
        <v>191</v>
      </c>
      <c r="D29" s="41"/>
      <c r="E29" s="41">
        <v>1</v>
      </c>
      <c r="F29" s="41">
        <v>1</v>
      </c>
      <c r="G29" s="39">
        <v>0</v>
      </c>
      <c r="H29" s="42">
        <v>5850</v>
      </c>
      <c r="I29" s="43">
        <f t="shared" si="5"/>
        <v>0</v>
      </c>
      <c r="J29" s="26"/>
      <c r="K29" s="26"/>
      <c r="L29" s="26"/>
      <c r="M29" s="26"/>
      <c r="N29" s="26"/>
    </row>
    <row r="30" spans="1:14" x14ac:dyDescent="0.25">
      <c r="A30" s="39" t="s">
        <v>232</v>
      </c>
      <c r="B30" s="40" t="s">
        <v>2</v>
      </c>
      <c r="C30" s="46" t="s">
        <v>191</v>
      </c>
      <c r="D30" s="41"/>
      <c r="E30" s="41">
        <v>1</v>
      </c>
      <c r="F30" s="41">
        <v>1</v>
      </c>
      <c r="G30" s="39">
        <v>0</v>
      </c>
      <c r="H30" s="42">
        <v>12350</v>
      </c>
      <c r="I30" s="43">
        <f t="shared" si="5"/>
        <v>0</v>
      </c>
      <c r="J30" s="26"/>
      <c r="K30" s="26"/>
      <c r="L30" s="26"/>
      <c r="M30" s="26"/>
      <c r="N30" s="26"/>
    </row>
    <row r="31" spans="1:14" ht="31.5" x14ac:dyDescent="0.25">
      <c r="A31" s="39" t="s">
        <v>233</v>
      </c>
      <c r="B31" s="40" t="s">
        <v>8</v>
      </c>
      <c r="C31" s="46" t="s">
        <v>191</v>
      </c>
      <c r="D31" s="41"/>
      <c r="E31" s="41">
        <v>21</v>
      </c>
      <c r="F31" s="41">
        <v>21</v>
      </c>
      <c r="G31" s="39">
        <v>0</v>
      </c>
      <c r="H31" s="42">
        <v>22100</v>
      </c>
      <c r="I31" s="43">
        <f t="shared" si="5"/>
        <v>0</v>
      </c>
      <c r="J31" s="26"/>
      <c r="K31" s="26"/>
      <c r="L31" s="26"/>
      <c r="M31" s="26"/>
      <c r="N31" s="26"/>
    </row>
    <row r="32" spans="1:14" x14ac:dyDescent="0.25">
      <c r="A32" s="39" t="s">
        <v>234</v>
      </c>
      <c r="B32" s="40" t="s">
        <v>9</v>
      </c>
      <c r="C32" s="46" t="s">
        <v>191</v>
      </c>
      <c r="D32" s="41"/>
      <c r="E32" s="41">
        <v>0</v>
      </c>
      <c r="F32" s="41">
        <v>1</v>
      </c>
      <c r="G32" s="39">
        <v>0</v>
      </c>
      <c r="H32" s="42">
        <v>3900</v>
      </c>
      <c r="I32" s="43">
        <f t="shared" si="5"/>
        <v>0</v>
      </c>
      <c r="J32" s="26"/>
      <c r="K32" s="26"/>
      <c r="L32" s="26"/>
      <c r="M32" s="26"/>
      <c r="N32" s="26"/>
    </row>
    <row r="33" spans="1:14" x14ac:dyDescent="0.25">
      <c r="A33" s="39" t="s">
        <v>235</v>
      </c>
      <c r="B33" s="40" t="s">
        <v>4</v>
      </c>
      <c r="C33" s="46" t="s">
        <v>191</v>
      </c>
      <c r="D33" s="41" t="s">
        <v>217</v>
      </c>
      <c r="E33" s="41">
        <v>1</v>
      </c>
      <c r="F33" s="41">
        <v>1</v>
      </c>
      <c r="G33" s="39">
        <v>0</v>
      </c>
      <c r="H33" s="42"/>
      <c r="I33" s="43">
        <f t="shared" si="5"/>
        <v>0</v>
      </c>
      <c r="J33" s="26"/>
      <c r="K33" s="26"/>
      <c r="L33" s="26"/>
      <c r="M33" s="26"/>
      <c r="N33" s="26"/>
    </row>
    <row r="34" spans="1:14" x14ac:dyDescent="0.25">
      <c r="A34" s="26">
        <v>3</v>
      </c>
      <c r="B34" s="83" t="s">
        <v>180</v>
      </c>
      <c r="C34" s="84"/>
      <c r="D34" s="84"/>
      <c r="E34" s="84"/>
      <c r="F34" s="84"/>
      <c r="G34" s="84"/>
      <c r="H34" s="84"/>
      <c r="I34" s="47">
        <f>SUM(I35:I67)</f>
        <v>748000</v>
      </c>
      <c r="J34" s="32">
        <f t="shared" ref="J34" si="6">SUM(K34:M34)</f>
        <v>4034780</v>
      </c>
      <c r="K34" s="32">
        <v>3227824</v>
      </c>
      <c r="L34" s="32">
        <v>605217</v>
      </c>
      <c r="M34" s="32">
        <v>201739</v>
      </c>
      <c r="N34" s="26"/>
    </row>
    <row r="35" spans="1:14" ht="31.5" x14ac:dyDescent="0.25">
      <c r="A35" s="39" t="s">
        <v>236</v>
      </c>
      <c r="B35" s="40" t="s">
        <v>10</v>
      </c>
      <c r="C35" s="22" t="s">
        <v>191</v>
      </c>
      <c r="D35" s="41"/>
      <c r="E35" s="41">
        <v>17</v>
      </c>
      <c r="F35" s="41">
        <v>17</v>
      </c>
      <c r="G35" s="39">
        <v>0</v>
      </c>
      <c r="H35" s="25">
        <v>85000</v>
      </c>
      <c r="I35" s="43">
        <f>G35*H35</f>
        <v>0</v>
      </c>
      <c r="J35" s="26"/>
      <c r="K35" s="26"/>
      <c r="L35" s="26"/>
      <c r="M35" s="26"/>
      <c r="N35" s="26"/>
    </row>
    <row r="36" spans="1:14" x14ac:dyDescent="0.25">
      <c r="A36" s="39" t="s">
        <v>237</v>
      </c>
      <c r="B36" s="40" t="s">
        <v>11</v>
      </c>
      <c r="C36" s="22"/>
      <c r="D36" s="41" t="s">
        <v>191</v>
      </c>
      <c r="E36" s="41">
        <v>0</v>
      </c>
      <c r="F36" s="41">
        <v>17</v>
      </c>
      <c r="G36" s="39">
        <v>17</v>
      </c>
      <c r="H36" s="25">
        <v>2000</v>
      </c>
      <c r="I36" s="43">
        <f t="shared" ref="I36:I67" si="7">G36*H36</f>
        <v>34000</v>
      </c>
      <c r="J36" s="26"/>
      <c r="K36" s="26"/>
      <c r="L36" s="26"/>
      <c r="M36" s="26"/>
      <c r="N36" s="26"/>
    </row>
    <row r="37" spans="1:14" x14ac:dyDescent="0.25">
      <c r="A37" s="39" t="s">
        <v>238</v>
      </c>
      <c r="B37" s="40" t="s">
        <v>12</v>
      </c>
      <c r="C37" s="22" t="s">
        <v>191</v>
      </c>
      <c r="D37" s="41"/>
      <c r="E37" s="41">
        <v>17</v>
      </c>
      <c r="F37" s="41">
        <v>17</v>
      </c>
      <c r="G37" s="39">
        <v>0</v>
      </c>
      <c r="H37" s="25">
        <v>900</v>
      </c>
      <c r="I37" s="43">
        <f t="shared" si="7"/>
        <v>0</v>
      </c>
      <c r="J37" s="26"/>
      <c r="K37" s="26"/>
      <c r="L37" s="26"/>
      <c r="M37" s="26"/>
      <c r="N37" s="26"/>
    </row>
    <row r="38" spans="1:14" x14ac:dyDescent="0.25">
      <c r="A38" s="39" t="s">
        <v>239</v>
      </c>
      <c r="B38" s="40" t="s">
        <v>13</v>
      </c>
      <c r="C38" s="22" t="s">
        <v>191</v>
      </c>
      <c r="D38" s="41"/>
      <c r="E38" s="41">
        <v>17</v>
      </c>
      <c r="F38" s="41">
        <v>17</v>
      </c>
      <c r="G38" s="39">
        <v>0</v>
      </c>
      <c r="H38" s="25">
        <v>950</v>
      </c>
      <c r="I38" s="43">
        <f t="shared" si="7"/>
        <v>0</v>
      </c>
      <c r="J38" s="26"/>
      <c r="K38" s="26"/>
      <c r="L38" s="26"/>
      <c r="M38" s="26"/>
      <c r="N38" s="26"/>
    </row>
    <row r="39" spans="1:14" x14ac:dyDescent="0.25">
      <c r="A39" s="39" t="s">
        <v>240</v>
      </c>
      <c r="B39" s="40" t="s">
        <v>14</v>
      </c>
      <c r="C39" s="22" t="s">
        <v>191</v>
      </c>
      <c r="D39" s="41"/>
      <c r="E39" s="41">
        <v>17</v>
      </c>
      <c r="F39" s="41">
        <v>17</v>
      </c>
      <c r="G39" s="39">
        <v>0</v>
      </c>
      <c r="H39" s="25">
        <v>2900</v>
      </c>
      <c r="I39" s="43">
        <f t="shared" si="7"/>
        <v>0</v>
      </c>
      <c r="J39" s="26"/>
      <c r="K39" s="26"/>
      <c r="L39" s="26"/>
      <c r="M39" s="26"/>
      <c r="N39" s="26"/>
    </row>
    <row r="40" spans="1:14" x14ac:dyDescent="0.25">
      <c r="A40" s="39" t="s">
        <v>241</v>
      </c>
      <c r="B40" s="40" t="s">
        <v>15</v>
      </c>
      <c r="C40" s="22" t="s">
        <v>191</v>
      </c>
      <c r="D40" s="41"/>
      <c r="E40" s="41">
        <v>17</v>
      </c>
      <c r="F40" s="41">
        <v>17</v>
      </c>
      <c r="G40" s="39">
        <v>0</v>
      </c>
      <c r="H40" s="25">
        <v>8000</v>
      </c>
      <c r="I40" s="43">
        <f t="shared" si="7"/>
        <v>0</v>
      </c>
      <c r="J40" s="26"/>
      <c r="K40" s="26"/>
      <c r="L40" s="26"/>
      <c r="M40" s="26"/>
      <c r="N40" s="26"/>
    </row>
    <row r="41" spans="1:14" x14ac:dyDescent="0.25">
      <c r="A41" s="39" t="s">
        <v>242</v>
      </c>
      <c r="B41" s="40" t="s">
        <v>181</v>
      </c>
      <c r="C41" s="22" t="s">
        <v>191</v>
      </c>
      <c r="D41" s="41"/>
      <c r="E41" s="41">
        <v>17</v>
      </c>
      <c r="F41" s="41">
        <v>17</v>
      </c>
      <c r="G41" s="39">
        <v>0</v>
      </c>
      <c r="H41" s="25">
        <v>2200</v>
      </c>
      <c r="I41" s="43">
        <f t="shared" si="7"/>
        <v>0</v>
      </c>
      <c r="J41" s="26"/>
      <c r="K41" s="26"/>
      <c r="L41" s="26"/>
      <c r="M41" s="26"/>
      <c r="N41" s="26"/>
    </row>
    <row r="42" spans="1:14" x14ac:dyDescent="0.25">
      <c r="A42" s="39" t="s">
        <v>243</v>
      </c>
      <c r="B42" s="40" t="s">
        <v>33</v>
      </c>
      <c r="C42" s="22" t="s">
        <v>191</v>
      </c>
      <c r="D42" s="41"/>
      <c r="E42" s="41">
        <v>17</v>
      </c>
      <c r="F42" s="41">
        <v>17</v>
      </c>
      <c r="G42" s="39">
        <v>0</v>
      </c>
      <c r="H42" s="25">
        <v>3000</v>
      </c>
      <c r="I42" s="43">
        <f t="shared" si="7"/>
        <v>0</v>
      </c>
      <c r="J42" s="26"/>
      <c r="K42" s="26"/>
      <c r="L42" s="26"/>
      <c r="M42" s="26"/>
      <c r="N42" s="26"/>
    </row>
    <row r="43" spans="1:14" x14ac:dyDescent="0.25">
      <c r="A43" s="39" t="s">
        <v>244</v>
      </c>
      <c r="B43" s="40" t="s">
        <v>34</v>
      </c>
      <c r="C43" s="22"/>
      <c r="D43" s="41" t="s">
        <v>191</v>
      </c>
      <c r="E43" s="41">
        <v>0</v>
      </c>
      <c r="F43" s="41">
        <v>17</v>
      </c>
      <c r="G43" s="39">
        <v>17</v>
      </c>
      <c r="H43" s="25">
        <v>2800</v>
      </c>
      <c r="I43" s="43">
        <f t="shared" si="7"/>
        <v>47600</v>
      </c>
      <c r="J43" s="26"/>
      <c r="K43" s="26"/>
      <c r="L43" s="26"/>
      <c r="M43" s="26"/>
      <c r="N43" s="26"/>
    </row>
    <row r="44" spans="1:14" x14ac:dyDescent="0.25">
      <c r="A44" s="39" t="s">
        <v>245</v>
      </c>
      <c r="B44" s="40" t="s">
        <v>16</v>
      </c>
      <c r="C44" s="22" t="s">
        <v>191</v>
      </c>
      <c r="D44" s="41"/>
      <c r="E44" s="41">
        <v>17</v>
      </c>
      <c r="F44" s="41">
        <v>17</v>
      </c>
      <c r="G44" s="39">
        <v>0</v>
      </c>
      <c r="H44" s="25">
        <v>3500</v>
      </c>
      <c r="I44" s="43">
        <f t="shared" si="7"/>
        <v>0</v>
      </c>
      <c r="J44" s="26"/>
      <c r="K44" s="26"/>
      <c r="L44" s="26"/>
      <c r="M44" s="26"/>
      <c r="N44" s="26"/>
    </row>
    <row r="45" spans="1:14" x14ac:dyDescent="0.25">
      <c r="A45" s="39" t="s">
        <v>246</v>
      </c>
      <c r="B45" s="40" t="s">
        <v>35</v>
      </c>
      <c r="C45" s="22"/>
      <c r="D45" s="41" t="s">
        <v>191</v>
      </c>
      <c r="E45" s="41">
        <v>0</v>
      </c>
      <c r="F45" s="41">
        <v>17</v>
      </c>
      <c r="G45" s="39">
        <v>17</v>
      </c>
      <c r="H45" s="25">
        <v>2800</v>
      </c>
      <c r="I45" s="43">
        <f t="shared" si="7"/>
        <v>47600</v>
      </c>
      <c r="J45" s="26"/>
      <c r="K45" s="26"/>
      <c r="L45" s="26"/>
      <c r="M45" s="26"/>
      <c r="N45" s="26"/>
    </row>
    <row r="46" spans="1:14" x14ac:dyDescent="0.25">
      <c r="A46" s="39" t="s">
        <v>247</v>
      </c>
      <c r="B46" s="40" t="s">
        <v>17</v>
      </c>
      <c r="C46" s="22"/>
      <c r="D46" s="41" t="s">
        <v>191</v>
      </c>
      <c r="E46" s="41">
        <v>0</v>
      </c>
      <c r="F46" s="41">
        <v>17</v>
      </c>
      <c r="G46" s="39">
        <v>17</v>
      </c>
      <c r="H46" s="25">
        <v>2950</v>
      </c>
      <c r="I46" s="43">
        <f t="shared" si="7"/>
        <v>50150</v>
      </c>
      <c r="J46" s="26"/>
      <c r="K46" s="26"/>
      <c r="L46" s="26"/>
      <c r="M46" s="26"/>
      <c r="N46" s="26"/>
    </row>
    <row r="47" spans="1:14" x14ac:dyDescent="0.25">
      <c r="A47" s="39" t="s">
        <v>248</v>
      </c>
      <c r="B47" s="40" t="s">
        <v>36</v>
      </c>
      <c r="C47" s="22" t="s">
        <v>191</v>
      </c>
      <c r="D47" s="41"/>
      <c r="E47" s="41">
        <v>17</v>
      </c>
      <c r="F47" s="41">
        <v>17</v>
      </c>
      <c r="G47" s="39">
        <v>0</v>
      </c>
      <c r="H47" s="25">
        <v>2910</v>
      </c>
      <c r="I47" s="43">
        <f t="shared" si="7"/>
        <v>0</v>
      </c>
      <c r="J47" s="26"/>
      <c r="K47" s="26"/>
      <c r="L47" s="26"/>
      <c r="M47" s="26"/>
      <c r="N47" s="26"/>
    </row>
    <row r="48" spans="1:14" x14ac:dyDescent="0.25">
      <c r="A48" s="39" t="s">
        <v>249</v>
      </c>
      <c r="B48" s="40" t="s">
        <v>18</v>
      </c>
      <c r="C48" s="22"/>
      <c r="D48" s="41" t="s">
        <v>191</v>
      </c>
      <c r="E48" s="41">
        <v>0</v>
      </c>
      <c r="F48" s="41">
        <v>17</v>
      </c>
      <c r="G48" s="39">
        <v>17</v>
      </c>
      <c r="H48" s="25">
        <v>1600</v>
      </c>
      <c r="I48" s="43">
        <f t="shared" si="7"/>
        <v>27200</v>
      </c>
      <c r="J48" s="26"/>
      <c r="K48" s="26"/>
      <c r="L48" s="26"/>
      <c r="M48" s="26"/>
      <c r="N48" s="26"/>
    </row>
    <row r="49" spans="1:14" x14ac:dyDescent="0.25">
      <c r="A49" s="39" t="s">
        <v>250</v>
      </c>
      <c r="B49" s="40" t="s">
        <v>37</v>
      </c>
      <c r="C49" s="22" t="s">
        <v>191</v>
      </c>
      <c r="D49" s="41"/>
      <c r="E49" s="41">
        <v>17</v>
      </c>
      <c r="F49" s="41">
        <v>17</v>
      </c>
      <c r="G49" s="39">
        <v>0</v>
      </c>
      <c r="H49" s="25">
        <v>500</v>
      </c>
      <c r="I49" s="43">
        <f t="shared" si="7"/>
        <v>0</v>
      </c>
      <c r="J49" s="26"/>
      <c r="K49" s="26"/>
      <c r="L49" s="26"/>
      <c r="M49" s="26"/>
      <c r="N49" s="26"/>
    </row>
    <row r="50" spans="1:14" x14ac:dyDescent="0.25">
      <c r="A50" s="39" t="s">
        <v>251</v>
      </c>
      <c r="B50" s="40" t="s">
        <v>38</v>
      </c>
      <c r="C50" s="22"/>
      <c r="D50" s="41" t="s">
        <v>191</v>
      </c>
      <c r="E50" s="41">
        <v>0</v>
      </c>
      <c r="F50" s="41">
        <v>17</v>
      </c>
      <c r="G50" s="39">
        <v>17</v>
      </c>
      <c r="H50" s="25">
        <v>550</v>
      </c>
      <c r="I50" s="43">
        <f t="shared" si="7"/>
        <v>9350</v>
      </c>
      <c r="J50" s="26"/>
      <c r="K50" s="26"/>
      <c r="L50" s="26"/>
      <c r="M50" s="26"/>
      <c r="N50" s="26"/>
    </row>
    <row r="51" spans="1:14" x14ac:dyDescent="0.25">
      <c r="A51" s="39" t="s">
        <v>252</v>
      </c>
      <c r="B51" s="40" t="s">
        <v>39</v>
      </c>
      <c r="C51" s="22"/>
      <c r="D51" s="41" t="s">
        <v>191</v>
      </c>
      <c r="E51" s="41">
        <v>0</v>
      </c>
      <c r="F51" s="41">
        <v>17</v>
      </c>
      <c r="G51" s="39">
        <v>17</v>
      </c>
      <c r="H51" s="25">
        <v>550</v>
      </c>
      <c r="I51" s="43">
        <f t="shared" si="7"/>
        <v>9350</v>
      </c>
      <c r="J51" s="26"/>
      <c r="K51" s="26"/>
      <c r="L51" s="26"/>
      <c r="M51" s="26"/>
      <c r="N51" s="26"/>
    </row>
    <row r="52" spans="1:14" x14ac:dyDescent="0.25">
      <c r="A52" s="39" t="s">
        <v>253</v>
      </c>
      <c r="B52" s="40" t="s">
        <v>40</v>
      </c>
      <c r="C52" s="22"/>
      <c r="D52" s="41" t="s">
        <v>191</v>
      </c>
      <c r="E52" s="41">
        <v>0</v>
      </c>
      <c r="F52" s="41">
        <v>17</v>
      </c>
      <c r="G52" s="39">
        <v>17</v>
      </c>
      <c r="H52" s="25">
        <v>2700</v>
      </c>
      <c r="I52" s="43">
        <f t="shared" si="7"/>
        <v>45900</v>
      </c>
      <c r="J52" s="26"/>
      <c r="K52" s="26"/>
      <c r="L52" s="26"/>
      <c r="M52" s="26"/>
      <c r="N52" s="26"/>
    </row>
    <row r="53" spans="1:14" x14ac:dyDescent="0.25">
      <c r="A53" s="39" t="s">
        <v>254</v>
      </c>
      <c r="B53" s="40" t="s">
        <v>19</v>
      </c>
      <c r="C53" s="22" t="s">
        <v>191</v>
      </c>
      <c r="D53" s="41"/>
      <c r="E53" s="41">
        <v>17</v>
      </c>
      <c r="F53" s="41">
        <v>17</v>
      </c>
      <c r="G53" s="39">
        <v>0</v>
      </c>
      <c r="H53" s="25">
        <v>3600</v>
      </c>
      <c r="I53" s="43">
        <f t="shared" si="7"/>
        <v>0</v>
      </c>
      <c r="J53" s="26"/>
      <c r="K53" s="26"/>
      <c r="L53" s="26"/>
      <c r="M53" s="26"/>
      <c r="N53" s="26"/>
    </row>
    <row r="54" spans="1:14" x14ac:dyDescent="0.25">
      <c r="A54" s="39" t="s">
        <v>255</v>
      </c>
      <c r="B54" s="40" t="s">
        <v>41</v>
      </c>
      <c r="C54" s="22"/>
      <c r="D54" s="41" t="s">
        <v>191</v>
      </c>
      <c r="E54" s="41">
        <v>0</v>
      </c>
      <c r="F54" s="41">
        <v>17</v>
      </c>
      <c r="G54" s="39">
        <v>17</v>
      </c>
      <c r="H54" s="25">
        <v>3600</v>
      </c>
      <c r="I54" s="43">
        <f t="shared" si="7"/>
        <v>61200</v>
      </c>
      <c r="J54" s="26"/>
      <c r="K54" s="26"/>
      <c r="L54" s="26"/>
      <c r="M54" s="26"/>
      <c r="N54" s="26"/>
    </row>
    <row r="55" spans="1:14" ht="31.5" x14ac:dyDescent="0.25">
      <c r="A55" s="39" t="s">
        <v>256</v>
      </c>
      <c r="B55" s="40" t="s">
        <v>20</v>
      </c>
      <c r="C55" s="46"/>
      <c r="D55" s="41" t="s">
        <v>191</v>
      </c>
      <c r="E55" s="41">
        <v>0</v>
      </c>
      <c r="F55" s="41">
        <v>17</v>
      </c>
      <c r="G55" s="39">
        <v>17</v>
      </c>
      <c r="H55" s="25">
        <v>2700</v>
      </c>
      <c r="I55" s="43">
        <f t="shared" si="7"/>
        <v>45900</v>
      </c>
      <c r="J55" s="26"/>
      <c r="K55" s="26"/>
      <c r="L55" s="26"/>
      <c r="M55" s="26"/>
      <c r="N55" s="26"/>
    </row>
    <row r="56" spans="1:14" x14ac:dyDescent="0.25">
      <c r="A56" s="39" t="s">
        <v>257</v>
      </c>
      <c r="B56" s="40" t="s">
        <v>21</v>
      </c>
      <c r="C56" s="46" t="s">
        <v>191</v>
      </c>
      <c r="D56" s="41"/>
      <c r="E56" s="41">
        <v>17</v>
      </c>
      <c r="F56" s="41">
        <v>17</v>
      </c>
      <c r="G56" s="39">
        <v>0</v>
      </c>
      <c r="H56" s="25">
        <v>8000</v>
      </c>
      <c r="I56" s="43">
        <f t="shared" si="7"/>
        <v>0</v>
      </c>
      <c r="J56" s="26"/>
      <c r="K56" s="26"/>
      <c r="L56" s="26"/>
      <c r="M56" s="26"/>
      <c r="N56" s="26"/>
    </row>
    <row r="57" spans="1:14" x14ac:dyDescent="0.25">
      <c r="A57" s="39" t="s">
        <v>258</v>
      </c>
      <c r="B57" s="40" t="s">
        <v>22</v>
      </c>
      <c r="C57" s="46"/>
      <c r="D57" s="41" t="s">
        <v>191</v>
      </c>
      <c r="E57" s="41">
        <v>0</v>
      </c>
      <c r="F57" s="41">
        <v>17</v>
      </c>
      <c r="G57" s="39">
        <v>17</v>
      </c>
      <c r="H57" s="25">
        <v>9500</v>
      </c>
      <c r="I57" s="43">
        <f t="shared" si="7"/>
        <v>161500</v>
      </c>
      <c r="J57" s="26"/>
      <c r="K57" s="26"/>
      <c r="L57" s="26"/>
      <c r="M57" s="26"/>
      <c r="N57" s="26"/>
    </row>
    <row r="58" spans="1:14" x14ac:dyDescent="0.25">
      <c r="A58" s="39" t="s">
        <v>259</v>
      </c>
      <c r="B58" s="40" t="s">
        <v>23</v>
      </c>
      <c r="C58" s="46" t="s">
        <v>191</v>
      </c>
      <c r="D58" s="41"/>
      <c r="E58" s="41">
        <v>17</v>
      </c>
      <c r="F58" s="41">
        <v>17</v>
      </c>
      <c r="G58" s="39">
        <v>0</v>
      </c>
      <c r="H58" s="25">
        <v>28000</v>
      </c>
      <c r="I58" s="43">
        <f t="shared" si="7"/>
        <v>0</v>
      </c>
      <c r="J58" s="26"/>
      <c r="K58" s="26"/>
      <c r="L58" s="26"/>
      <c r="M58" s="26"/>
      <c r="N58" s="26"/>
    </row>
    <row r="59" spans="1:14" x14ac:dyDescent="0.25">
      <c r="A59" s="39" t="s">
        <v>260</v>
      </c>
      <c r="B59" s="40" t="s">
        <v>24</v>
      </c>
      <c r="C59" s="46" t="s">
        <v>191</v>
      </c>
      <c r="D59" s="41"/>
      <c r="E59" s="41">
        <v>17</v>
      </c>
      <c r="F59" s="41">
        <v>17</v>
      </c>
      <c r="G59" s="39">
        <v>0</v>
      </c>
      <c r="H59" s="25">
        <v>2730</v>
      </c>
      <c r="I59" s="43">
        <f t="shared" si="7"/>
        <v>0</v>
      </c>
      <c r="J59" s="26"/>
      <c r="K59" s="26"/>
      <c r="L59" s="26"/>
      <c r="M59" s="26"/>
      <c r="N59" s="26"/>
    </row>
    <row r="60" spans="1:14" x14ac:dyDescent="0.25">
      <c r="A60" s="39" t="s">
        <v>261</v>
      </c>
      <c r="B60" s="40" t="s">
        <v>25</v>
      </c>
      <c r="C60" s="22"/>
      <c r="D60" s="41" t="s">
        <v>191</v>
      </c>
      <c r="E60" s="41">
        <v>0</v>
      </c>
      <c r="F60" s="41">
        <v>17</v>
      </c>
      <c r="G60" s="39">
        <v>17</v>
      </c>
      <c r="H60" s="25">
        <v>8000</v>
      </c>
      <c r="I60" s="43">
        <f t="shared" si="7"/>
        <v>136000</v>
      </c>
      <c r="J60" s="26"/>
      <c r="K60" s="26"/>
      <c r="L60" s="26"/>
      <c r="M60" s="26"/>
      <c r="N60" s="26"/>
    </row>
    <row r="61" spans="1:14" x14ac:dyDescent="0.25">
      <c r="A61" s="39" t="s">
        <v>262</v>
      </c>
      <c r="B61" s="40" t="s">
        <v>26</v>
      </c>
      <c r="C61" s="22" t="s">
        <v>191</v>
      </c>
      <c r="D61" s="41"/>
      <c r="E61" s="41">
        <v>17</v>
      </c>
      <c r="F61" s="41">
        <v>17</v>
      </c>
      <c r="G61" s="39">
        <v>0</v>
      </c>
      <c r="H61" s="25">
        <v>1200</v>
      </c>
      <c r="I61" s="43">
        <f t="shared" si="7"/>
        <v>0</v>
      </c>
      <c r="J61" s="26"/>
      <c r="K61" s="26"/>
      <c r="L61" s="26"/>
      <c r="M61" s="26"/>
      <c r="N61" s="26"/>
    </row>
    <row r="62" spans="1:14" x14ac:dyDescent="0.25">
      <c r="A62" s="39" t="s">
        <v>263</v>
      </c>
      <c r="B62" s="40" t="s">
        <v>27</v>
      </c>
      <c r="C62" s="22"/>
      <c r="D62" s="41" t="s">
        <v>191</v>
      </c>
      <c r="E62" s="41">
        <v>0</v>
      </c>
      <c r="F62" s="41">
        <v>17</v>
      </c>
      <c r="G62" s="39">
        <v>17</v>
      </c>
      <c r="H62" s="25">
        <v>400</v>
      </c>
      <c r="I62" s="43">
        <f t="shared" si="7"/>
        <v>6800</v>
      </c>
      <c r="J62" s="26"/>
      <c r="K62" s="26"/>
      <c r="L62" s="26"/>
      <c r="M62" s="26"/>
      <c r="N62" s="26"/>
    </row>
    <row r="63" spans="1:14" x14ac:dyDescent="0.25">
      <c r="A63" s="39" t="s">
        <v>264</v>
      </c>
      <c r="B63" s="40" t="s">
        <v>28</v>
      </c>
      <c r="C63" s="22" t="s">
        <v>191</v>
      </c>
      <c r="D63" s="41"/>
      <c r="E63" s="41">
        <v>17</v>
      </c>
      <c r="F63" s="41">
        <v>17</v>
      </c>
      <c r="G63" s="39">
        <v>0</v>
      </c>
      <c r="H63" s="25">
        <v>850</v>
      </c>
      <c r="I63" s="43">
        <f t="shared" si="7"/>
        <v>0</v>
      </c>
      <c r="J63" s="26"/>
      <c r="K63" s="26"/>
      <c r="L63" s="26"/>
      <c r="M63" s="26"/>
      <c r="N63" s="26"/>
    </row>
    <row r="64" spans="1:14" x14ac:dyDescent="0.25">
      <c r="A64" s="39" t="s">
        <v>265</v>
      </c>
      <c r="B64" s="40" t="s">
        <v>29</v>
      </c>
      <c r="C64" s="22"/>
      <c r="D64" s="41" t="s">
        <v>191</v>
      </c>
      <c r="E64" s="41">
        <v>0</v>
      </c>
      <c r="F64" s="41">
        <v>17</v>
      </c>
      <c r="G64" s="39">
        <v>17</v>
      </c>
      <c r="H64" s="25">
        <v>550</v>
      </c>
      <c r="I64" s="43">
        <f t="shared" si="7"/>
        <v>9350</v>
      </c>
      <c r="J64" s="26"/>
      <c r="K64" s="26"/>
      <c r="L64" s="26"/>
      <c r="M64" s="26"/>
      <c r="N64" s="26"/>
    </row>
    <row r="65" spans="1:14" x14ac:dyDescent="0.25">
      <c r="A65" s="39" t="s">
        <v>266</v>
      </c>
      <c r="B65" s="40" t="s">
        <v>30</v>
      </c>
      <c r="C65" s="22"/>
      <c r="D65" s="41" t="s">
        <v>191</v>
      </c>
      <c r="E65" s="41">
        <v>0</v>
      </c>
      <c r="F65" s="41">
        <v>17</v>
      </c>
      <c r="G65" s="39">
        <v>17</v>
      </c>
      <c r="H65" s="25">
        <v>550</v>
      </c>
      <c r="I65" s="43">
        <f t="shared" si="7"/>
        <v>9350</v>
      </c>
      <c r="J65" s="26"/>
      <c r="K65" s="26"/>
      <c r="L65" s="26"/>
      <c r="M65" s="26"/>
      <c r="N65" s="26"/>
    </row>
    <row r="66" spans="1:14" x14ac:dyDescent="0.25">
      <c r="A66" s="39" t="s">
        <v>267</v>
      </c>
      <c r="B66" s="40" t="s">
        <v>31</v>
      </c>
      <c r="C66" s="22" t="s">
        <v>191</v>
      </c>
      <c r="D66" s="41"/>
      <c r="E66" s="41">
        <v>17</v>
      </c>
      <c r="F66" s="41">
        <v>17</v>
      </c>
      <c r="G66" s="39">
        <v>0</v>
      </c>
      <c r="H66" s="25">
        <v>12500</v>
      </c>
      <c r="I66" s="43">
        <f t="shared" si="7"/>
        <v>0</v>
      </c>
      <c r="J66" s="26"/>
      <c r="K66" s="26"/>
      <c r="L66" s="26"/>
      <c r="M66" s="26"/>
      <c r="N66" s="26"/>
    </row>
    <row r="67" spans="1:14" ht="31.5" x14ac:dyDescent="0.25">
      <c r="A67" s="39" t="s">
        <v>268</v>
      </c>
      <c r="B67" s="40" t="s">
        <v>32</v>
      </c>
      <c r="C67" s="22"/>
      <c r="D67" s="41" t="s">
        <v>191</v>
      </c>
      <c r="E67" s="41">
        <v>0</v>
      </c>
      <c r="F67" s="41">
        <v>17</v>
      </c>
      <c r="G67" s="39">
        <v>17</v>
      </c>
      <c r="H67" s="25">
        <v>2750</v>
      </c>
      <c r="I67" s="43">
        <f t="shared" si="7"/>
        <v>46750</v>
      </c>
      <c r="J67" s="26"/>
      <c r="K67" s="26"/>
      <c r="L67" s="26"/>
      <c r="M67" s="26"/>
      <c r="N67" s="26"/>
    </row>
    <row r="68" spans="1:14" x14ac:dyDescent="0.25">
      <c r="A68" s="26">
        <v>4</v>
      </c>
      <c r="B68" s="83" t="s">
        <v>182</v>
      </c>
      <c r="C68" s="84"/>
      <c r="D68" s="84"/>
      <c r="E68" s="84"/>
      <c r="F68" s="84"/>
      <c r="G68" s="84"/>
      <c r="H68" s="92"/>
      <c r="I68" s="47">
        <f>SUM(I69:I99)</f>
        <v>944065</v>
      </c>
      <c r="J68" s="32">
        <f t="shared" ref="J68" si="8">SUM(K68:M68)</f>
        <v>2061077.0000000002</v>
      </c>
      <c r="K68" s="32">
        <v>1648861.6</v>
      </c>
      <c r="L68" s="32">
        <v>309161.55</v>
      </c>
      <c r="M68" s="32">
        <v>103053.85</v>
      </c>
      <c r="N68" s="26"/>
    </row>
    <row r="69" spans="1:14" ht="31.5" x14ac:dyDescent="0.25">
      <c r="A69" s="39" t="s">
        <v>269</v>
      </c>
      <c r="B69" s="40" t="s">
        <v>42</v>
      </c>
      <c r="C69" s="41" t="s">
        <v>191</v>
      </c>
      <c r="D69" s="41"/>
      <c r="E69" s="41">
        <v>2</v>
      </c>
      <c r="F69" s="41">
        <v>2</v>
      </c>
      <c r="G69" s="39">
        <v>0</v>
      </c>
      <c r="H69" s="25">
        <v>84600</v>
      </c>
      <c r="I69" s="43">
        <f t="shared" ref="I69:I99" si="9">G69*H69</f>
        <v>0</v>
      </c>
      <c r="J69" s="26"/>
      <c r="K69" s="26"/>
      <c r="L69" s="26"/>
      <c r="M69" s="26"/>
      <c r="N69" s="26"/>
    </row>
    <row r="70" spans="1:14" ht="31.5" x14ac:dyDescent="0.25">
      <c r="A70" s="39" t="s">
        <v>270</v>
      </c>
      <c r="B70" s="40" t="s">
        <v>43</v>
      </c>
      <c r="C70" s="41" t="s">
        <v>191</v>
      </c>
      <c r="D70" s="41"/>
      <c r="E70" s="41">
        <v>3</v>
      </c>
      <c r="F70" s="41">
        <v>3</v>
      </c>
      <c r="G70" s="39">
        <v>0</v>
      </c>
      <c r="H70" s="25">
        <v>79500</v>
      </c>
      <c r="I70" s="43">
        <f t="shared" si="9"/>
        <v>0</v>
      </c>
      <c r="J70" s="26"/>
      <c r="K70" s="26"/>
      <c r="L70" s="26"/>
      <c r="M70" s="26"/>
      <c r="N70" s="26"/>
    </row>
    <row r="71" spans="1:14" x14ac:dyDescent="0.25">
      <c r="A71" s="39" t="s">
        <v>271</v>
      </c>
      <c r="B71" s="40" t="s">
        <v>44</v>
      </c>
      <c r="C71" s="41" t="s">
        <v>191</v>
      </c>
      <c r="D71" s="41"/>
      <c r="E71" s="41">
        <v>5</v>
      </c>
      <c r="F71" s="41">
        <v>5</v>
      </c>
      <c r="G71" s="39">
        <v>0</v>
      </c>
      <c r="H71" s="25">
        <v>30600</v>
      </c>
      <c r="I71" s="43">
        <f t="shared" si="9"/>
        <v>0</v>
      </c>
      <c r="J71" s="26"/>
      <c r="K71" s="26"/>
      <c r="L71" s="26"/>
      <c r="M71" s="26"/>
      <c r="N71" s="26"/>
    </row>
    <row r="72" spans="1:14" x14ac:dyDescent="0.25">
      <c r="A72" s="39" t="s">
        <v>272</v>
      </c>
      <c r="B72" s="40" t="s">
        <v>45</v>
      </c>
      <c r="C72" s="41" t="s">
        <v>191</v>
      </c>
      <c r="D72" s="41"/>
      <c r="E72" s="41">
        <v>1</v>
      </c>
      <c r="F72" s="41">
        <v>1</v>
      </c>
      <c r="G72" s="39">
        <v>0</v>
      </c>
      <c r="H72" s="25">
        <v>950</v>
      </c>
      <c r="I72" s="43">
        <f t="shared" si="9"/>
        <v>0</v>
      </c>
      <c r="J72" s="26"/>
      <c r="K72" s="26"/>
      <c r="L72" s="26"/>
      <c r="M72" s="26"/>
      <c r="N72" s="26"/>
    </row>
    <row r="73" spans="1:14" x14ac:dyDescent="0.25">
      <c r="A73" s="39" t="s">
        <v>273</v>
      </c>
      <c r="B73" s="40" t="s">
        <v>46</v>
      </c>
      <c r="C73" s="41"/>
      <c r="D73" s="41" t="s">
        <v>191</v>
      </c>
      <c r="E73" s="41">
        <v>0</v>
      </c>
      <c r="F73" s="41">
        <v>2</v>
      </c>
      <c r="G73" s="39">
        <v>2</v>
      </c>
      <c r="H73" s="42">
        <v>79400</v>
      </c>
      <c r="I73" s="43">
        <f t="shared" si="9"/>
        <v>158800</v>
      </c>
      <c r="J73" s="26"/>
      <c r="K73" s="26"/>
      <c r="L73" s="26"/>
      <c r="M73" s="26"/>
      <c r="N73" s="26"/>
    </row>
    <row r="74" spans="1:14" x14ac:dyDescent="0.25">
      <c r="A74" s="39" t="s">
        <v>274</v>
      </c>
      <c r="B74" s="40" t="s">
        <v>47</v>
      </c>
      <c r="C74" s="41" t="s">
        <v>191</v>
      </c>
      <c r="D74" s="41" t="s">
        <v>217</v>
      </c>
      <c r="E74" s="41">
        <v>2</v>
      </c>
      <c r="F74" s="41">
        <v>2</v>
      </c>
      <c r="G74" s="39">
        <v>0</v>
      </c>
      <c r="H74" s="42"/>
      <c r="I74" s="43">
        <f t="shared" si="9"/>
        <v>0</v>
      </c>
      <c r="J74" s="26"/>
      <c r="K74" s="26"/>
      <c r="L74" s="26"/>
      <c r="M74" s="26"/>
      <c r="N74" s="26"/>
    </row>
    <row r="75" spans="1:14" ht="31.5" x14ac:dyDescent="0.25">
      <c r="A75" s="39" t="s">
        <v>275</v>
      </c>
      <c r="B75" s="40" t="s">
        <v>48</v>
      </c>
      <c r="C75" s="41"/>
      <c r="D75" s="41" t="s">
        <v>191</v>
      </c>
      <c r="E75" s="41">
        <v>0</v>
      </c>
      <c r="F75" s="41">
        <v>2</v>
      </c>
      <c r="G75" s="39">
        <v>2</v>
      </c>
      <c r="H75" s="42">
        <v>325000</v>
      </c>
      <c r="I75" s="43">
        <f t="shared" si="9"/>
        <v>650000</v>
      </c>
      <c r="J75" s="26"/>
      <c r="K75" s="26"/>
      <c r="L75" s="26"/>
      <c r="M75" s="26"/>
      <c r="N75" s="26"/>
    </row>
    <row r="76" spans="1:14" x14ac:dyDescent="0.25">
      <c r="A76" s="39" t="s">
        <v>276</v>
      </c>
      <c r="B76" s="40" t="s">
        <v>49</v>
      </c>
      <c r="C76" s="41"/>
      <c r="D76" s="41" t="s">
        <v>191</v>
      </c>
      <c r="E76" s="41">
        <v>0</v>
      </c>
      <c r="F76" s="41">
        <v>2</v>
      </c>
      <c r="G76" s="39">
        <v>2</v>
      </c>
      <c r="H76" s="42">
        <v>7150</v>
      </c>
      <c r="I76" s="43">
        <f t="shared" si="9"/>
        <v>14300</v>
      </c>
      <c r="J76" s="26"/>
      <c r="K76" s="26"/>
      <c r="L76" s="26"/>
      <c r="M76" s="26"/>
      <c r="N76" s="26"/>
    </row>
    <row r="77" spans="1:14" x14ac:dyDescent="0.25">
      <c r="A77" s="39" t="s">
        <v>277</v>
      </c>
      <c r="B77" s="40" t="s">
        <v>50</v>
      </c>
      <c r="C77" s="41" t="s">
        <v>191</v>
      </c>
      <c r="D77" s="41"/>
      <c r="E77" s="41">
        <v>2</v>
      </c>
      <c r="F77" s="41">
        <v>2</v>
      </c>
      <c r="G77" s="39">
        <v>0</v>
      </c>
      <c r="H77" s="42">
        <v>4550</v>
      </c>
      <c r="I77" s="43">
        <f t="shared" si="9"/>
        <v>0</v>
      </c>
      <c r="J77" s="26"/>
      <c r="K77" s="26"/>
      <c r="L77" s="26"/>
      <c r="M77" s="26"/>
      <c r="N77" s="26"/>
    </row>
    <row r="78" spans="1:14" x14ac:dyDescent="0.25">
      <c r="A78" s="39" t="s">
        <v>278</v>
      </c>
      <c r="B78" s="40" t="s">
        <v>51</v>
      </c>
      <c r="C78" s="41" t="s">
        <v>191</v>
      </c>
      <c r="D78" s="41"/>
      <c r="E78" s="41">
        <v>2</v>
      </c>
      <c r="F78" s="41">
        <v>2</v>
      </c>
      <c r="G78" s="39">
        <v>0</v>
      </c>
      <c r="H78" s="42">
        <v>7540</v>
      </c>
      <c r="I78" s="43">
        <f t="shared" si="9"/>
        <v>0</v>
      </c>
      <c r="J78" s="26"/>
      <c r="K78" s="26"/>
      <c r="L78" s="26"/>
      <c r="M78" s="26"/>
      <c r="N78" s="26"/>
    </row>
    <row r="79" spans="1:14" x14ac:dyDescent="0.25">
      <c r="A79" s="39" t="s">
        <v>279</v>
      </c>
      <c r="B79" s="40" t="s">
        <v>52</v>
      </c>
      <c r="C79" s="41" t="s">
        <v>191</v>
      </c>
      <c r="D79" s="41"/>
      <c r="E79" s="41">
        <v>2</v>
      </c>
      <c r="F79" s="41">
        <v>2</v>
      </c>
      <c r="G79" s="39">
        <v>0</v>
      </c>
      <c r="H79" s="25">
        <v>85200</v>
      </c>
      <c r="I79" s="43">
        <f t="shared" si="9"/>
        <v>0</v>
      </c>
      <c r="J79" s="26"/>
      <c r="K79" s="26"/>
      <c r="L79" s="26"/>
      <c r="M79" s="26"/>
      <c r="N79" s="26"/>
    </row>
    <row r="80" spans="1:14" x14ac:dyDescent="0.25">
      <c r="A80" s="39" t="s">
        <v>280</v>
      </c>
      <c r="B80" s="40" t="s">
        <v>53</v>
      </c>
      <c r="C80" s="41" t="s">
        <v>191</v>
      </c>
      <c r="D80" s="41"/>
      <c r="E80" s="41">
        <v>4</v>
      </c>
      <c r="F80" s="41">
        <v>4</v>
      </c>
      <c r="G80" s="39">
        <v>0</v>
      </c>
      <c r="H80" s="25">
        <v>33600</v>
      </c>
      <c r="I80" s="43">
        <f t="shared" si="9"/>
        <v>0</v>
      </c>
      <c r="J80" s="26"/>
      <c r="K80" s="26"/>
      <c r="L80" s="26"/>
      <c r="M80" s="26"/>
      <c r="N80" s="26"/>
    </row>
    <row r="81" spans="1:14" x14ac:dyDescent="0.25">
      <c r="A81" s="39" t="s">
        <v>281</v>
      </c>
      <c r="B81" s="40" t="s">
        <v>54</v>
      </c>
      <c r="C81" s="41"/>
      <c r="D81" s="41" t="s">
        <v>191</v>
      </c>
      <c r="E81" s="41">
        <v>0</v>
      </c>
      <c r="F81" s="41">
        <v>2</v>
      </c>
      <c r="G81" s="39">
        <v>2</v>
      </c>
      <c r="H81" s="42">
        <v>5850</v>
      </c>
      <c r="I81" s="43">
        <f t="shared" si="9"/>
        <v>11700</v>
      </c>
      <c r="J81" s="26"/>
      <c r="K81" s="26"/>
      <c r="L81" s="26"/>
      <c r="M81" s="26"/>
      <c r="N81" s="26"/>
    </row>
    <row r="82" spans="1:14" x14ac:dyDescent="0.25">
      <c r="A82" s="39" t="s">
        <v>282</v>
      </c>
      <c r="B82" s="40" t="s">
        <v>55</v>
      </c>
      <c r="C82" s="41"/>
      <c r="D82" s="41" t="s">
        <v>191</v>
      </c>
      <c r="E82" s="41">
        <v>0</v>
      </c>
      <c r="F82" s="41">
        <v>2</v>
      </c>
      <c r="G82" s="39">
        <v>2</v>
      </c>
      <c r="H82" s="42">
        <v>11050</v>
      </c>
      <c r="I82" s="43">
        <f t="shared" si="9"/>
        <v>22100</v>
      </c>
      <c r="J82" s="26"/>
      <c r="K82" s="26"/>
      <c r="L82" s="26"/>
      <c r="M82" s="26"/>
      <c r="N82" s="26"/>
    </row>
    <row r="83" spans="1:14" x14ac:dyDescent="0.25">
      <c r="A83" s="39" t="s">
        <v>283</v>
      </c>
      <c r="B83" s="40" t="s">
        <v>56</v>
      </c>
      <c r="C83" s="41"/>
      <c r="D83" s="41" t="s">
        <v>191</v>
      </c>
      <c r="E83" s="41">
        <v>0</v>
      </c>
      <c r="F83" s="41">
        <v>2</v>
      </c>
      <c r="G83" s="39">
        <v>2</v>
      </c>
      <c r="H83" s="42">
        <v>8840</v>
      </c>
      <c r="I83" s="43">
        <f t="shared" si="9"/>
        <v>17680</v>
      </c>
      <c r="J83" s="26"/>
      <c r="K83" s="26"/>
      <c r="L83" s="26"/>
      <c r="M83" s="26"/>
      <c r="N83" s="26"/>
    </row>
    <row r="84" spans="1:14" x14ac:dyDescent="0.25">
      <c r="A84" s="39" t="s">
        <v>284</v>
      </c>
      <c r="B84" s="40" t="s">
        <v>57</v>
      </c>
      <c r="C84" s="41" t="s">
        <v>191</v>
      </c>
      <c r="D84" s="41"/>
      <c r="E84" s="41">
        <v>4</v>
      </c>
      <c r="F84" s="41">
        <v>4</v>
      </c>
      <c r="G84" s="39">
        <v>0</v>
      </c>
      <c r="H84" s="42">
        <v>7020</v>
      </c>
      <c r="I84" s="43">
        <f t="shared" si="9"/>
        <v>0</v>
      </c>
      <c r="J84" s="26"/>
      <c r="K84" s="26"/>
      <c r="L84" s="26"/>
      <c r="M84" s="26"/>
      <c r="N84" s="26"/>
    </row>
    <row r="85" spans="1:14" x14ac:dyDescent="0.25">
      <c r="A85" s="39" t="s">
        <v>285</v>
      </c>
      <c r="B85" s="40" t="s">
        <v>58</v>
      </c>
      <c r="C85" s="41" t="s">
        <v>191</v>
      </c>
      <c r="D85" s="41"/>
      <c r="E85" s="41">
        <v>4</v>
      </c>
      <c r="F85" s="41">
        <v>4</v>
      </c>
      <c r="G85" s="39">
        <v>0</v>
      </c>
      <c r="H85" s="42">
        <v>24700</v>
      </c>
      <c r="I85" s="43">
        <f t="shared" si="9"/>
        <v>0</v>
      </c>
      <c r="J85" s="26"/>
      <c r="K85" s="26"/>
      <c r="L85" s="26"/>
      <c r="M85" s="26"/>
      <c r="N85" s="26"/>
    </row>
    <row r="86" spans="1:14" x14ac:dyDescent="0.25">
      <c r="A86" s="39" t="s">
        <v>286</v>
      </c>
      <c r="B86" s="40" t="s">
        <v>59</v>
      </c>
      <c r="C86" s="41" t="s">
        <v>191</v>
      </c>
      <c r="D86" s="41"/>
      <c r="E86" s="41">
        <v>4</v>
      </c>
      <c r="F86" s="41">
        <v>4</v>
      </c>
      <c r="G86" s="39">
        <v>0</v>
      </c>
      <c r="H86" s="42">
        <v>4550</v>
      </c>
      <c r="I86" s="43">
        <f t="shared" si="9"/>
        <v>0</v>
      </c>
      <c r="J86" s="26"/>
      <c r="K86" s="26"/>
      <c r="L86" s="26"/>
      <c r="M86" s="26"/>
      <c r="N86" s="26"/>
    </row>
    <row r="87" spans="1:14" x14ac:dyDescent="0.25">
      <c r="A87" s="39" t="s">
        <v>287</v>
      </c>
      <c r="B87" s="40" t="s">
        <v>60</v>
      </c>
      <c r="C87" s="41" t="s">
        <v>191</v>
      </c>
      <c r="D87" s="41"/>
      <c r="E87" s="41">
        <v>4</v>
      </c>
      <c r="F87" s="41">
        <v>4</v>
      </c>
      <c r="G87" s="39">
        <v>0</v>
      </c>
      <c r="H87" s="42">
        <v>1950</v>
      </c>
      <c r="I87" s="43">
        <f t="shared" si="9"/>
        <v>0</v>
      </c>
      <c r="J87" s="26"/>
      <c r="K87" s="26"/>
      <c r="L87" s="26"/>
      <c r="M87" s="26"/>
      <c r="N87" s="26"/>
    </row>
    <row r="88" spans="1:14" x14ac:dyDescent="0.25">
      <c r="A88" s="39" t="s">
        <v>288</v>
      </c>
      <c r="B88" s="48" t="s">
        <v>71</v>
      </c>
      <c r="C88" s="41" t="s">
        <v>191</v>
      </c>
      <c r="D88" s="41"/>
      <c r="E88" s="41">
        <v>4</v>
      </c>
      <c r="F88" s="41">
        <v>4</v>
      </c>
      <c r="G88" s="39">
        <v>0</v>
      </c>
      <c r="H88" s="42">
        <v>1170</v>
      </c>
      <c r="I88" s="43">
        <f t="shared" si="9"/>
        <v>0</v>
      </c>
      <c r="J88" s="26"/>
      <c r="K88" s="26"/>
      <c r="L88" s="26"/>
      <c r="M88" s="26"/>
      <c r="N88" s="26"/>
    </row>
    <row r="89" spans="1:14" x14ac:dyDescent="0.25">
      <c r="A89" s="39" t="s">
        <v>289</v>
      </c>
      <c r="B89" s="40" t="s">
        <v>61</v>
      </c>
      <c r="C89" s="41" t="s">
        <v>191</v>
      </c>
      <c r="D89" s="41"/>
      <c r="E89" s="41">
        <v>4</v>
      </c>
      <c r="F89" s="41">
        <v>4</v>
      </c>
      <c r="G89" s="39">
        <v>0</v>
      </c>
      <c r="H89" s="42">
        <v>390</v>
      </c>
      <c r="I89" s="43">
        <f t="shared" si="9"/>
        <v>0</v>
      </c>
      <c r="J89" s="26"/>
      <c r="K89" s="26"/>
      <c r="L89" s="26"/>
      <c r="M89" s="26"/>
      <c r="N89" s="26"/>
    </row>
    <row r="90" spans="1:14" x14ac:dyDescent="0.25">
      <c r="A90" s="39" t="s">
        <v>290</v>
      </c>
      <c r="B90" s="40" t="s">
        <v>62</v>
      </c>
      <c r="C90" s="41" t="s">
        <v>191</v>
      </c>
      <c r="D90" s="41"/>
      <c r="E90" s="41">
        <v>4</v>
      </c>
      <c r="F90" s="41">
        <v>4</v>
      </c>
      <c r="G90" s="39">
        <v>0</v>
      </c>
      <c r="H90" s="42">
        <v>3250</v>
      </c>
      <c r="I90" s="43">
        <f t="shared" si="9"/>
        <v>0</v>
      </c>
      <c r="J90" s="26"/>
      <c r="K90" s="26"/>
      <c r="L90" s="26"/>
      <c r="M90" s="26"/>
      <c r="N90" s="26"/>
    </row>
    <row r="91" spans="1:14" ht="31.5" x14ac:dyDescent="0.25">
      <c r="A91" s="39" t="s">
        <v>291</v>
      </c>
      <c r="B91" s="40" t="s">
        <v>63</v>
      </c>
      <c r="C91" s="41"/>
      <c r="D91" s="41" t="s">
        <v>191</v>
      </c>
      <c r="E91" s="41">
        <v>0</v>
      </c>
      <c r="F91" s="41">
        <v>4</v>
      </c>
      <c r="G91" s="39">
        <v>4</v>
      </c>
      <c r="H91" s="42">
        <v>4550</v>
      </c>
      <c r="I91" s="43">
        <f t="shared" si="9"/>
        <v>18200</v>
      </c>
      <c r="J91" s="26"/>
      <c r="K91" s="26"/>
      <c r="L91" s="26"/>
      <c r="M91" s="26"/>
      <c r="N91" s="26"/>
    </row>
    <row r="92" spans="1:14" x14ac:dyDescent="0.25">
      <c r="A92" s="39" t="s">
        <v>292</v>
      </c>
      <c r="B92" s="40" t="s">
        <v>64</v>
      </c>
      <c r="C92" s="41" t="s">
        <v>191</v>
      </c>
      <c r="D92" s="41"/>
      <c r="E92" s="41">
        <v>4</v>
      </c>
      <c r="F92" s="41">
        <v>4</v>
      </c>
      <c r="G92" s="39">
        <v>0</v>
      </c>
      <c r="H92" s="42">
        <v>175.5</v>
      </c>
      <c r="I92" s="43">
        <f t="shared" si="9"/>
        <v>0</v>
      </c>
      <c r="J92" s="26"/>
      <c r="K92" s="26"/>
      <c r="L92" s="26"/>
      <c r="M92" s="26"/>
      <c r="N92" s="26"/>
    </row>
    <row r="93" spans="1:14" x14ac:dyDescent="0.25">
      <c r="A93" s="39" t="s">
        <v>293</v>
      </c>
      <c r="B93" s="40" t="s">
        <v>65</v>
      </c>
      <c r="C93" s="41"/>
      <c r="D93" s="41" t="s">
        <v>191</v>
      </c>
      <c r="E93" s="41">
        <v>0</v>
      </c>
      <c r="F93" s="41">
        <v>4</v>
      </c>
      <c r="G93" s="39">
        <v>4</v>
      </c>
      <c r="H93" s="42">
        <v>6760</v>
      </c>
      <c r="I93" s="43">
        <f t="shared" si="9"/>
        <v>27040</v>
      </c>
      <c r="J93" s="26"/>
      <c r="K93" s="26"/>
      <c r="L93" s="26"/>
      <c r="M93" s="26"/>
      <c r="N93" s="26"/>
    </row>
    <row r="94" spans="1:14" x14ac:dyDescent="0.25">
      <c r="A94" s="39" t="s">
        <v>294</v>
      </c>
      <c r="B94" s="40" t="s">
        <v>66</v>
      </c>
      <c r="C94" s="41"/>
      <c r="D94" s="41" t="s">
        <v>191</v>
      </c>
      <c r="E94" s="41">
        <v>0</v>
      </c>
      <c r="F94" s="41">
        <v>4</v>
      </c>
      <c r="G94" s="39">
        <v>4</v>
      </c>
      <c r="H94" s="42">
        <v>2080</v>
      </c>
      <c r="I94" s="43">
        <f t="shared" si="9"/>
        <v>8320</v>
      </c>
      <c r="J94" s="26"/>
      <c r="K94" s="26"/>
      <c r="L94" s="26"/>
      <c r="M94" s="26"/>
      <c r="N94" s="26"/>
    </row>
    <row r="95" spans="1:14" x14ac:dyDescent="0.25">
      <c r="A95" s="39" t="s">
        <v>295</v>
      </c>
      <c r="B95" s="40" t="s">
        <v>67</v>
      </c>
      <c r="C95" s="41" t="s">
        <v>191</v>
      </c>
      <c r="D95" s="41"/>
      <c r="E95" s="41">
        <v>4</v>
      </c>
      <c r="F95" s="41">
        <v>4</v>
      </c>
      <c r="G95" s="39">
        <v>0</v>
      </c>
      <c r="H95" s="42">
        <v>715</v>
      </c>
      <c r="I95" s="43">
        <f t="shared" si="9"/>
        <v>0</v>
      </c>
      <c r="J95" s="26"/>
      <c r="K95" s="26"/>
      <c r="L95" s="26"/>
      <c r="M95" s="26"/>
      <c r="N95" s="26"/>
    </row>
    <row r="96" spans="1:14" x14ac:dyDescent="0.25">
      <c r="A96" s="39" t="s">
        <v>296</v>
      </c>
      <c r="B96" s="40" t="s">
        <v>68</v>
      </c>
      <c r="C96" s="41" t="s">
        <v>191</v>
      </c>
      <c r="D96" s="41"/>
      <c r="E96" s="41">
        <v>1</v>
      </c>
      <c r="F96" s="41">
        <v>1</v>
      </c>
      <c r="G96" s="39">
        <v>0</v>
      </c>
      <c r="H96" s="42">
        <v>50700</v>
      </c>
      <c r="I96" s="43">
        <f t="shared" si="9"/>
        <v>0</v>
      </c>
      <c r="J96" s="26"/>
      <c r="K96" s="26"/>
      <c r="L96" s="26"/>
      <c r="M96" s="26"/>
      <c r="N96" s="26"/>
    </row>
    <row r="97" spans="1:14" x14ac:dyDescent="0.25">
      <c r="A97" s="39" t="s">
        <v>297</v>
      </c>
      <c r="B97" s="40" t="s">
        <v>69</v>
      </c>
      <c r="C97" s="41"/>
      <c r="D97" s="41" t="s">
        <v>191</v>
      </c>
      <c r="E97" s="41">
        <v>0</v>
      </c>
      <c r="F97" s="41">
        <v>1</v>
      </c>
      <c r="G97" s="39">
        <v>1</v>
      </c>
      <c r="H97" s="42">
        <v>7150</v>
      </c>
      <c r="I97" s="43">
        <f t="shared" si="9"/>
        <v>7150</v>
      </c>
      <c r="J97" s="26"/>
      <c r="K97" s="26"/>
      <c r="L97" s="26"/>
      <c r="M97" s="26"/>
      <c r="N97" s="26"/>
    </row>
    <row r="98" spans="1:14" x14ac:dyDescent="0.25">
      <c r="A98" s="39" t="s">
        <v>298</v>
      </c>
      <c r="B98" s="48" t="s">
        <v>72</v>
      </c>
      <c r="C98" s="41"/>
      <c r="D98" s="41" t="s">
        <v>191</v>
      </c>
      <c r="E98" s="41">
        <v>0</v>
      </c>
      <c r="F98" s="41">
        <v>1</v>
      </c>
      <c r="G98" s="39">
        <v>1</v>
      </c>
      <c r="H98" s="42">
        <v>7540</v>
      </c>
      <c r="I98" s="43">
        <f t="shared" si="9"/>
        <v>7540</v>
      </c>
      <c r="J98" s="26"/>
      <c r="K98" s="26"/>
      <c r="L98" s="26"/>
      <c r="M98" s="26"/>
      <c r="N98" s="26"/>
    </row>
    <row r="99" spans="1:14" x14ac:dyDescent="0.25">
      <c r="A99" s="39" t="s">
        <v>299</v>
      </c>
      <c r="B99" s="40" t="s">
        <v>70</v>
      </c>
      <c r="C99" s="41"/>
      <c r="D99" s="41" t="s">
        <v>191</v>
      </c>
      <c r="E99" s="41">
        <v>0</v>
      </c>
      <c r="F99" s="41">
        <v>1</v>
      </c>
      <c r="G99" s="39">
        <v>1</v>
      </c>
      <c r="H99" s="42">
        <v>1235</v>
      </c>
      <c r="I99" s="43">
        <f t="shared" si="9"/>
        <v>1235</v>
      </c>
      <c r="J99" s="26"/>
      <c r="K99" s="26"/>
      <c r="L99" s="26"/>
      <c r="M99" s="26"/>
      <c r="N99" s="26"/>
    </row>
    <row r="100" spans="1:14" ht="34.5" customHeight="1" x14ac:dyDescent="0.25">
      <c r="A100" s="26">
        <v>5</v>
      </c>
      <c r="B100" s="93" t="s">
        <v>400</v>
      </c>
      <c r="C100" s="94"/>
      <c r="D100" s="94"/>
      <c r="E100" s="94"/>
      <c r="F100" s="94"/>
      <c r="G100" s="94"/>
      <c r="H100" s="94"/>
      <c r="I100" s="49">
        <f>SUM(I101:I125)</f>
        <v>5106000</v>
      </c>
      <c r="J100" s="32">
        <f t="shared" ref="J100" si="10">SUM(K100:M100)</f>
        <v>18463000</v>
      </c>
      <c r="K100" s="32">
        <v>14770400</v>
      </c>
      <c r="L100" s="32">
        <v>2769450</v>
      </c>
      <c r="M100" s="32">
        <v>923150</v>
      </c>
      <c r="N100" s="26"/>
    </row>
    <row r="101" spans="1:14" x14ac:dyDescent="0.25">
      <c r="A101" s="39" t="s">
        <v>300</v>
      </c>
      <c r="B101" s="40" t="s">
        <v>77</v>
      </c>
      <c r="C101" s="41"/>
      <c r="D101" s="41" t="s">
        <v>191</v>
      </c>
      <c r="E101" s="41">
        <v>1</v>
      </c>
      <c r="F101" s="41">
        <v>2</v>
      </c>
      <c r="G101" s="39">
        <v>1</v>
      </c>
      <c r="H101" s="25">
        <v>166000</v>
      </c>
      <c r="I101" s="43">
        <f t="shared" ref="I101:I125" si="11">G101*H101</f>
        <v>166000</v>
      </c>
      <c r="J101" s="26"/>
      <c r="K101" s="26"/>
      <c r="L101" s="26"/>
      <c r="M101" s="26"/>
      <c r="N101" s="26"/>
    </row>
    <row r="102" spans="1:14" ht="31.5" x14ac:dyDescent="0.25">
      <c r="A102" s="39" t="s">
        <v>301</v>
      </c>
      <c r="B102" s="40" t="s">
        <v>73</v>
      </c>
      <c r="C102" s="41" t="s">
        <v>191</v>
      </c>
      <c r="D102" s="41"/>
      <c r="E102" s="41">
        <v>1</v>
      </c>
      <c r="F102" s="41">
        <v>1</v>
      </c>
      <c r="G102" s="39">
        <v>0</v>
      </c>
      <c r="H102" s="25">
        <v>182000</v>
      </c>
      <c r="I102" s="43">
        <f t="shared" si="11"/>
        <v>0</v>
      </c>
      <c r="J102" s="26"/>
      <c r="K102" s="26"/>
      <c r="L102" s="26"/>
      <c r="M102" s="26"/>
      <c r="N102" s="26"/>
    </row>
    <row r="103" spans="1:14" ht="47.25" x14ac:dyDescent="0.25">
      <c r="A103" s="39" t="s">
        <v>302</v>
      </c>
      <c r="B103" s="40" t="s">
        <v>74</v>
      </c>
      <c r="C103" s="41"/>
      <c r="D103" s="41" t="s">
        <v>191</v>
      </c>
      <c r="E103" s="41">
        <v>0</v>
      </c>
      <c r="F103" s="41">
        <v>1</v>
      </c>
      <c r="G103" s="39">
        <v>1</v>
      </c>
      <c r="H103" s="24">
        <v>748000</v>
      </c>
      <c r="I103" s="43">
        <f t="shared" si="11"/>
        <v>748000</v>
      </c>
      <c r="J103" s="26"/>
      <c r="K103" s="26"/>
      <c r="L103" s="26"/>
      <c r="M103" s="26"/>
      <c r="N103" s="26"/>
    </row>
    <row r="104" spans="1:14" ht="78.75" x14ac:dyDescent="0.25">
      <c r="A104" s="39" t="s">
        <v>303</v>
      </c>
      <c r="B104" s="45" t="s">
        <v>201</v>
      </c>
      <c r="C104" s="41"/>
      <c r="D104" s="41" t="s">
        <v>191</v>
      </c>
      <c r="E104" s="41">
        <v>0</v>
      </c>
      <c r="F104" s="41">
        <v>2</v>
      </c>
      <c r="G104" s="39">
        <v>2</v>
      </c>
      <c r="H104" s="25">
        <v>224000</v>
      </c>
      <c r="I104" s="43">
        <f t="shared" si="11"/>
        <v>448000</v>
      </c>
      <c r="J104" s="26"/>
      <c r="K104" s="26"/>
      <c r="L104" s="26"/>
      <c r="M104" s="26"/>
      <c r="N104" s="26"/>
    </row>
    <row r="105" spans="1:14" ht="31.5" x14ac:dyDescent="0.25">
      <c r="A105" s="39" t="s">
        <v>304</v>
      </c>
      <c r="B105" s="40" t="s">
        <v>82</v>
      </c>
      <c r="C105" s="41" t="s">
        <v>191</v>
      </c>
      <c r="D105" s="41"/>
      <c r="E105" s="41">
        <v>4</v>
      </c>
      <c r="F105" s="41">
        <v>4</v>
      </c>
      <c r="G105" s="39">
        <v>0</v>
      </c>
      <c r="H105" s="25">
        <v>84000</v>
      </c>
      <c r="I105" s="43">
        <f t="shared" si="11"/>
        <v>0</v>
      </c>
      <c r="J105" s="26"/>
      <c r="K105" s="26"/>
      <c r="L105" s="26"/>
      <c r="M105" s="26"/>
      <c r="N105" s="26"/>
    </row>
    <row r="106" spans="1:14" ht="51" x14ac:dyDescent="0.25">
      <c r="A106" s="39" t="s">
        <v>305</v>
      </c>
      <c r="B106" s="53" t="s">
        <v>419</v>
      </c>
      <c r="C106" s="41"/>
      <c r="D106" s="41" t="s">
        <v>191</v>
      </c>
      <c r="E106" s="41">
        <v>0</v>
      </c>
      <c r="F106" s="41">
        <v>4</v>
      </c>
      <c r="G106" s="39">
        <v>4</v>
      </c>
      <c r="H106" s="25">
        <v>365000</v>
      </c>
      <c r="I106" s="43">
        <f t="shared" si="11"/>
        <v>1460000</v>
      </c>
      <c r="J106" s="26"/>
      <c r="K106" s="26"/>
      <c r="L106" s="26"/>
      <c r="M106" s="26"/>
      <c r="N106" s="26"/>
    </row>
    <row r="107" spans="1:14" ht="47.25" x14ac:dyDescent="0.25">
      <c r="A107" s="39" t="s">
        <v>306</v>
      </c>
      <c r="B107" s="40" t="s">
        <v>202</v>
      </c>
      <c r="C107" s="41" t="s">
        <v>191</v>
      </c>
      <c r="D107" s="41"/>
      <c r="E107" s="41">
        <v>4</v>
      </c>
      <c r="F107" s="41">
        <v>4</v>
      </c>
      <c r="G107" s="39">
        <v>0</v>
      </c>
      <c r="H107" s="25">
        <v>765000</v>
      </c>
      <c r="I107" s="43">
        <f t="shared" si="11"/>
        <v>0</v>
      </c>
      <c r="J107" s="26"/>
      <c r="K107" s="26"/>
      <c r="L107" s="26"/>
      <c r="M107" s="26"/>
      <c r="N107" s="26"/>
    </row>
    <row r="108" spans="1:14" ht="31.5" x14ac:dyDescent="0.25">
      <c r="A108" s="39" t="s">
        <v>307</v>
      </c>
      <c r="B108" s="40" t="s">
        <v>404</v>
      </c>
      <c r="C108" s="41" t="s">
        <v>191</v>
      </c>
      <c r="D108" s="41"/>
      <c r="E108" s="41">
        <v>4</v>
      </c>
      <c r="F108" s="41">
        <v>4</v>
      </c>
      <c r="G108" s="39">
        <v>0</v>
      </c>
      <c r="H108" s="25">
        <v>540000</v>
      </c>
      <c r="I108" s="43">
        <f t="shared" si="11"/>
        <v>0</v>
      </c>
      <c r="J108" s="26"/>
      <c r="K108" s="26"/>
      <c r="L108" s="26"/>
      <c r="M108" s="26"/>
      <c r="N108" s="26"/>
    </row>
    <row r="109" spans="1:14" x14ac:dyDescent="0.25">
      <c r="A109" s="39" t="s">
        <v>308</v>
      </c>
      <c r="B109" s="40" t="s">
        <v>405</v>
      </c>
      <c r="C109" s="41"/>
      <c r="D109" s="41" t="s">
        <v>191</v>
      </c>
      <c r="E109" s="41">
        <v>0</v>
      </c>
      <c r="F109" s="41">
        <v>6</v>
      </c>
      <c r="G109" s="39">
        <v>6</v>
      </c>
      <c r="H109" s="25">
        <v>175000</v>
      </c>
      <c r="I109" s="43">
        <f t="shared" si="11"/>
        <v>1050000</v>
      </c>
      <c r="J109" s="26"/>
      <c r="K109" s="26"/>
      <c r="L109" s="26"/>
      <c r="M109" s="26"/>
      <c r="N109" s="26"/>
    </row>
    <row r="110" spans="1:14" x14ac:dyDescent="0.25">
      <c r="A110" s="39" t="s">
        <v>309</v>
      </c>
      <c r="B110" s="40" t="s">
        <v>86</v>
      </c>
      <c r="C110" s="41" t="s">
        <v>191</v>
      </c>
      <c r="D110" s="41"/>
      <c r="E110" s="41">
        <v>8</v>
      </c>
      <c r="F110" s="41">
        <v>8</v>
      </c>
      <c r="G110" s="39">
        <v>0</v>
      </c>
      <c r="H110" s="25">
        <v>102000</v>
      </c>
      <c r="I110" s="43">
        <f t="shared" si="11"/>
        <v>0</v>
      </c>
      <c r="J110" s="26"/>
      <c r="K110" s="26"/>
      <c r="L110" s="26"/>
      <c r="M110" s="26"/>
      <c r="N110" s="26"/>
    </row>
    <row r="111" spans="1:14" x14ac:dyDescent="0.25">
      <c r="A111" s="39" t="s">
        <v>310</v>
      </c>
      <c r="B111" s="40" t="s">
        <v>87</v>
      </c>
      <c r="C111" s="41"/>
      <c r="D111" s="41" t="s">
        <v>191</v>
      </c>
      <c r="E111" s="41">
        <v>0</v>
      </c>
      <c r="F111" s="41">
        <v>8</v>
      </c>
      <c r="G111" s="39">
        <v>8</v>
      </c>
      <c r="H111" s="25">
        <v>19500</v>
      </c>
      <c r="I111" s="43">
        <f t="shared" si="11"/>
        <v>156000</v>
      </c>
      <c r="J111" s="26"/>
      <c r="K111" s="26"/>
      <c r="L111" s="26"/>
      <c r="M111" s="26"/>
      <c r="N111" s="26"/>
    </row>
    <row r="112" spans="1:14" x14ac:dyDescent="0.25">
      <c r="A112" s="39" t="s">
        <v>311</v>
      </c>
      <c r="B112" s="40" t="s">
        <v>75</v>
      </c>
      <c r="C112" s="41" t="s">
        <v>191</v>
      </c>
      <c r="D112" s="41"/>
      <c r="E112" s="41">
        <v>1</v>
      </c>
      <c r="F112" s="41">
        <v>1</v>
      </c>
      <c r="G112" s="39">
        <v>0</v>
      </c>
      <c r="H112" s="25">
        <v>71500</v>
      </c>
      <c r="I112" s="43">
        <f t="shared" si="11"/>
        <v>0</v>
      </c>
      <c r="J112" s="26"/>
      <c r="K112" s="26"/>
      <c r="L112" s="26"/>
      <c r="M112" s="26"/>
      <c r="N112" s="26"/>
    </row>
    <row r="113" spans="1:14" x14ac:dyDescent="0.25">
      <c r="A113" s="39" t="s">
        <v>312</v>
      </c>
      <c r="B113" s="40" t="s">
        <v>88</v>
      </c>
      <c r="C113" s="41"/>
      <c r="D113" s="41" t="s">
        <v>191</v>
      </c>
      <c r="E113" s="41">
        <v>0</v>
      </c>
      <c r="F113" s="41">
        <v>8</v>
      </c>
      <c r="G113" s="39">
        <v>8</v>
      </c>
      <c r="H113" s="25">
        <v>58000</v>
      </c>
      <c r="I113" s="43">
        <f t="shared" si="11"/>
        <v>464000</v>
      </c>
      <c r="J113" s="26"/>
      <c r="K113" s="26"/>
      <c r="L113" s="26"/>
      <c r="M113" s="26"/>
      <c r="N113" s="26"/>
    </row>
    <row r="114" spans="1:14" x14ac:dyDescent="0.25">
      <c r="A114" s="39" t="s">
        <v>313</v>
      </c>
      <c r="B114" s="40" t="s">
        <v>90</v>
      </c>
      <c r="C114" s="41"/>
      <c r="D114" s="41" t="s">
        <v>191</v>
      </c>
      <c r="E114" s="41">
        <v>0</v>
      </c>
      <c r="F114" s="41">
        <v>17</v>
      </c>
      <c r="G114" s="39">
        <v>17</v>
      </c>
      <c r="H114" s="25">
        <v>3500</v>
      </c>
      <c r="I114" s="43">
        <f t="shared" si="11"/>
        <v>59500</v>
      </c>
      <c r="J114" s="26"/>
      <c r="K114" s="26"/>
      <c r="L114" s="26"/>
      <c r="M114" s="26"/>
      <c r="N114" s="26"/>
    </row>
    <row r="115" spans="1:14" x14ac:dyDescent="0.25">
      <c r="A115" s="39" t="s">
        <v>314</v>
      </c>
      <c r="B115" s="40" t="s">
        <v>83</v>
      </c>
      <c r="C115" s="41"/>
      <c r="D115" s="41" t="s">
        <v>191</v>
      </c>
      <c r="E115" s="41">
        <v>1</v>
      </c>
      <c r="F115" s="41">
        <v>5</v>
      </c>
      <c r="G115" s="39">
        <v>4</v>
      </c>
      <c r="H115" s="25">
        <v>35000</v>
      </c>
      <c r="I115" s="43">
        <f t="shared" si="11"/>
        <v>140000</v>
      </c>
      <c r="J115" s="26"/>
      <c r="K115" s="26"/>
      <c r="L115" s="26"/>
      <c r="M115" s="26"/>
      <c r="N115" s="26"/>
    </row>
    <row r="116" spans="1:14" x14ac:dyDescent="0.25">
      <c r="A116" s="39" t="s">
        <v>315</v>
      </c>
      <c r="B116" s="40" t="s">
        <v>78</v>
      </c>
      <c r="C116" s="41"/>
      <c r="D116" s="41" t="s">
        <v>191</v>
      </c>
      <c r="E116" s="41">
        <v>0</v>
      </c>
      <c r="F116" s="41">
        <v>2</v>
      </c>
      <c r="G116" s="39">
        <v>2</v>
      </c>
      <c r="H116" s="25">
        <v>43000</v>
      </c>
      <c r="I116" s="43">
        <f t="shared" si="11"/>
        <v>86000</v>
      </c>
      <c r="J116" s="26"/>
      <c r="K116" s="26"/>
      <c r="L116" s="26"/>
      <c r="M116" s="26"/>
      <c r="N116" s="26"/>
    </row>
    <row r="117" spans="1:14" x14ac:dyDescent="0.25">
      <c r="A117" s="39" t="s">
        <v>316</v>
      </c>
      <c r="B117" s="40" t="s">
        <v>79</v>
      </c>
      <c r="C117" s="41" t="s">
        <v>191</v>
      </c>
      <c r="D117" s="41"/>
      <c r="E117" s="41">
        <v>2</v>
      </c>
      <c r="F117" s="41">
        <v>2</v>
      </c>
      <c r="G117" s="39">
        <v>0</v>
      </c>
      <c r="H117" s="25">
        <v>90000</v>
      </c>
      <c r="I117" s="43">
        <f t="shared" si="11"/>
        <v>0</v>
      </c>
      <c r="J117" s="26"/>
      <c r="K117" s="26"/>
      <c r="L117" s="26"/>
      <c r="M117" s="26"/>
      <c r="N117" s="26"/>
    </row>
    <row r="118" spans="1:14" ht="31.5" x14ac:dyDescent="0.25">
      <c r="A118" s="39" t="s">
        <v>317</v>
      </c>
      <c r="B118" s="40" t="s">
        <v>80</v>
      </c>
      <c r="C118" s="41"/>
      <c r="D118" s="41" t="s">
        <v>191</v>
      </c>
      <c r="E118" s="41">
        <v>0</v>
      </c>
      <c r="F118" s="41">
        <v>2</v>
      </c>
      <c r="G118" s="39">
        <v>2</v>
      </c>
      <c r="H118" s="25">
        <v>35000</v>
      </c>
      <c r="I118" s="43">
        <f t="shared" si="11"/>
        <v>70000</v>
      </c>
      <c r="J118" s="26"/>
      <c r="K118" s="26"/>
      <c r="L118" s="26"/>
      <c r="M118" s="26"/>
      <c r="N118" s="26"/>
    </row>
    <row r="119" spans="1:14" ht="31.5" x14ac:dyDescent="0.25">
      <c r="A119" s="39" t="s">
        <v>318</v>
      </c>
      <c r="B119" s="40" t="s">
        <v>84</v>
      </c>
      <c r="C119" s="41"/>
      <c r="D119" s="41" t="s">
        <v>191</v>
      </c>
      <c r="E119" s="41">
        <v>0</v>
      </c>
      <c r="F119" s="41">
        <v>5</v>
      </c>
      <c r="G119" s="39">
        <v>5</v>
      </c>
      <c r="H119" s="25">
        <v>50000</v>
      </c>
      <c r="I119" s="43">
        <f t="shared" si="11"/>
        <v>250000</v>
      </c>
      <c r="J119" s="26"/>
      <c r="K119" s="26"/>
      <c r="L119" s="26"/>
      <c r="M119" s="26"/>
      <c r="N119" s="26"/>
    </row>
    <row r="120" spans="1:14" ht="31.5" x14ac:dyDescent="0.25">
      <c r="A120" s="39" t="s">
        <v>319</v>
      </c>
      <c r="B120" s="40" t="s">
        <v>89</v>
      </c>
      <c r="C120" s="41" t="s">
        <v>191</v>
      </c>
      <c r="D120" s="41"/>
      <c r="E120" s="41">
        <v>8</v>
      </c>
      <c r="F120" s="41">
        <v>8</v>
      </c>
      <c r="G120" s="39">
        <v>0</v>
      </c>
      <c r="H120" s="25">
        <v>50000</v>
      </c>
      <c r="I120" s="43">
        <f t="shared" si="11"/>
        <v>0</v>
      </c>
      <c r="J120" s="26"/>
      <c r="K120" s="26"/>
      <c r="L120" s="26"/>
      <c r="M120" s="26"/>
      <c r="N120" s="26"/>
    </row>
    <row r="121" spans="1:14" x14ac:dyDescent="0.25">
      <c r="A121" s="39" t="s">
        <v>320</v>
      </c>
      <c r="B121" s="40" t="s">
        <v>76</v>
      </c>
      <c r="C121" s="41" t="s">
        <v>191</v>
      </c>
      <c r="D121" s="41" t="s">
        <v>217</v>
      </c>
      <c r="E121" s="41">
        <v>1</v>
      </c>
      <c r="F121" s="41">
        <v>1</v>
      </c>
      <c r="G121" s="39">
        <v>0</v>
      </c>
      <c r="H121" s="25"/>
      <c r="I121" s="43">
        <f t="shared" si="11"/>
        <v>0</v>
      </c>
      <c r="J121" s="26"/>
      <c r="K121" s="26"/>
      <c r="L121" s="26"/>
      <c r="M121" s="26"/>
      <c r="N121" s="26"/>
    </row>
    <row r="122" spans="1:14" ht="31.5" x14ac:dyDescent="0.25">
      <c r="A122" s="39" t="s">
        <v>321</v>
      </c>
      <c r="B122" s="40" t="s">
        <v>85</v>
      </c>
      <c r="C122" s="41" t="s">
        <v>191</v>
      </c>
      <c r="D122" s="41"/>
      <c r="E122" s="41">
        <v>5</v>
      </c>
      <c r="F122" s="41">
        <v>5</v>
      </c>
      <c r="G122" s="39">
        <v>0</v>
      </c>
      <c r="H122" s="25">
        <v>25000</v>
      </c>
      <c r="I122" s="43">
        <f t="shared" si="11"/>
        <v>0</v>
      </c>
      <c r="J122" s="26"/>
      <c r="K122" s="26"/>
      <c r="L122" s="26"/>
      <c r="M122" s="26"/>
      <c r="N122" s="26"/>
    </row>
    <row r="123" spans="1:14" x14ac:dyDescent="0.25">
      <c r="A123" s="39" t="s">
        <v>322</v>
      </c>
      <c r="B123" s="40" t="s">
        <v>91</v>
      </c>
      <c r="C123" s="41" t="s">
        <v>191</v>
      </c>
      <c r="D123" s="41"/>
      <c r="E123" s="41">
        <v>17</v>
      </c>
      <c r="F123" s="41">
        <v>17</v>
      </c>
      <c r="G123" s="39">
        <v>17</v>
      </c>
      <c r="H123" s="25">
        <v>500</v>
      </c>
      <c r="I123" s="43">
        <f t="shared" si="11"/>
        <v>8500</v>
      </c>
      <c r="J123" s="26"/>
      <c r="K123" s="26"/>
      <c r="L123" s="26"/>
      <c r="M123" s="26"/>
      <c r="N123" s="26"/>
    </row>
    <row r="124" spans="1:14" ht="29.25" customHeight="1" x14ac:dyDescent="0.25">
      <c r="A124" s="39" t="s">
        <v>323</v>
      </c>
      <c r="B124" s="40" t="s">
        <v>81</v>
      </c>
      <c r="C124" s="41" t="s">
        <v>191</v>
      </c>
      <c r="D124" s="41"/>
      <c r="E124" s="41">
        <v>1</v>
      </c>
      <c r="F124" s="41">
        <v>1</v>
      </c>
      <c r="G124" s="39">
        <v>0</v>
      </c>
      <c r="H124" s="25">
        <v>2000</v>
      </c>
      <c r="I124" s="43">
        <f t="shared" si="11"/>
        <v>0</v>
      </c>
      <c r="J124" s="26"/>
      <c r="K124" s="26"/>
      <c r="L124" s="26"/>
      <c r="M124" s="26"/>
      <c r="N124" s="26"/>
    </row>
    <row r="125" spans="1:14" x14ac:dyDescent="0.25">
      <c r="A125" s="39" t="s">
        <v>324</v>
      </c>
      <c r="B125" s="48" t="s">
        <v>207</v>
      </c>
      <c r="C125" s="41" t="s">
        <v>191</v>
      </c>
      <c r="D125" s="41"/>
      <c r="E125" s="41">
        <v>1</v>
      </c>
      <c r="F125" s="41">
        <v>1</v>
      </c>
      <c r="G125" s="39">
        <v>0</v>
      </c>
      <c r="H125" s="42">
        <v>100000</v>
      </c>
      <c r="I125" s="43">
        <f t="shared" si="11"/>
        <v>0</v>
      </c>
      <c r="J125" s="26"/>
      <c r="K125" s="26"/>
      <c r="L125" s="26"/>
      <c r="M125" s="26"/>
      <c r="N125" s="26"/>
    </row>
    <row r="126" spans="1:14" x14ac:dyDescent="0.25">
      <c r="A126" s="26">
        <v>6</v>
      </c>
      <c r="B126" s="83" t="s">
        <v>183</v>
      </c>
      <c r="C126" s="84"/>
      <c r="D126" s="84"/>
      <c r="E126" s="84"/>
      <c r="F126" s="84"/>
      <c r="G126" s="84"/>
      <c r="H126" s="92"/>
      <c r="I126" s="47">
        <f>SUM(I127:I132)</f>
        <v>0</v>
      </c>
      <c r="J126" s="32">
        <f t="shared" ref="J126" si="12">SUM(K126:M126)</f>
        <v>112489.00000000001</v>
      </c>
      <c r="K126" s="32">
        <v>89991.200000000012</v>
      </c>
      <c r="L126" s="32">
        <v>16873.349999999999</v>
      </c>
      <c r="M126" s="32">
        <v>5624.4500000000007</v>
      </c>
      <c r="N126" s="26"/>
    </row>
    <row r="127" spans="1:14" x14ac:dyDescent="0.25">
      <c r="A127" s="39" t="s">
        <v>325</v>
      </c>
      <c r="B127" s="40" t="s">
        <v>158</v>
      </c>
      <c r="C127" s="41" t="s">
        <v>191</v>
      </c>
      <c r="D127" s="57"/>
      <c r="E127" s="41">
        <v>17</v>
      </c>
      <c r="F127" s="41">
        <v>17</v>
      </c>
      <c r="G127" s="39">
        <v>0</v>
      </c>
      <c r="H127" s="42">
        <v>435.5</v>
      </c>
      <c r="I127" s="43">
        <f t="shared" ref="I127:I132" si="13">G127*H127</f>
        <v>0</v>
      </c>
      <c r="J127" s="26"/>
      <c r="K127" s="26"/>
      <c r="L127" s="26"/>
      <c r="M127" s="26"/>
      <c r="N127" s="26"/>
    </row>
    <row r="128" spans="1:14" x14ac:dyDescent="0.25">
      <c r="A128" s="39" t="s">
        <v>326</v>
      </c>
      <c r="B128" s="40" t="s">
        <v>159</v>
      </c>
      <c r="C128" s="41" t="s">
        <v>191</v>
      </c>
      <c r="D128" s="57"/>
      <c r="E128" s="41">
        <v>17</v>
      </c>
      <c r="F128" s="41">
        <v>17</v>
      </c>
      <c r="G128" s="39">
        <v>0</v>
      </c>
      <c r="H128" s="42">
        <v>585</v>
      </c>
      <c r="I128" s="43">
        <f t="shared" si="13"/>
        <v>0</v>
      </c>
      <c r="J128" s="26"/>
      <c r="K128" s="26"/>
      <c r="L128" s="26"/>
      <c r="M128" s="26"/>
      <c r="N128" s="26"/>
    </row>
    <row r="129" spans="1:14" x14ac:dyDescent="0.25">
      <c r="A129" s="39" t="s">
        <v>327</v>
      </c>
      <c r="B129" s="40" t="s">
        <v>160</v>
      </c>
      <c r="C129" s="41" t="s">
        <v>191</v>
      </c>
      <c r="D129" s="57"/>
      <c r="E129" s="41">
        <v>17</v>
      </c>
      <c r="F129" s="41">
        <v>17</v>
      </c>
      <c r="G129" s="39">
        <v>0</v>
      </c>
      <c r="H129" s="42">
        <v>1950</v>
      </c>
      <c r="I129" s="43">
        <f t="shared" si="13"/>
        <v>0</v>
      </c>
      <c r="J129" s="26"/>
      <c r="K129" s="26"/>
      <c r="L129" s="26"/>
      <c r="M129" s="26"/>
      <c r="N129" s="26"/>
    </row>
    <row r="130" spans="1:14" x14ac:dyDescent="0.25">
      <c r="A130" s="39" t="s">
        <v>328</v>
      </c>
      <c r="B130" s="40" t="s">
        <v>161</v>
      </c>
      <c r="C130" s="41" t="s">
        <v>191</v>
      </c>
      <c r="D130" s="57"/>
      <c r="E130" s="41">
        <v>17</v>
      </c>
      <c r="F130" s="41">
        <v>17</v>
      </c>
      <c r="G130" s="39">
        <v>0</v>
      </c>
      <c r="H130" s="42">
        <v>136.5</v>
      </c>
      <c r="I130" s="43">
        <f t="shared" si="13"/>
        <v>0</v>
      </c>
      <c r="J130" s="26"/>
      <c r="K130" s="26"/>
      <c r="L130" s="26"/>
      <c r="M130" s="26"/>
      <c r="N130" s="26"/>
    </row>
    <row r="131" spans="1:14" x14ac:dyDescent="0.25">
      <c r="A131" s="39" t="s">
        <v>329</v>
      </c>
      <c r="B131" s="40" t="s">
        <v>162</v>
      </c>
      <c r="C131" s="41" t="s">
        <v>191</v>
      </c>
      <c r="D131" s="57"/>
      <c r="E131" s="41">
        <v>17</v>
      </c>
      <c r="F131" s="41">
        <v>17</v>
      </c>
      <c r="G131" s="39">
        <v>0</v>
      </c>
      <c r="H131" s="42">
        <v>1560</v>
      </c>
      <c r="I131" s="43">
        <f t="shared" si="13"/>
        <v>0</v>
      </c>
      <c r="J131" s="26"/>
      <c r="K131" s="26"/>
      <c r="L131" s="26"/>
      <c r="M131" s="26"/>
      <c r="N131" s="26"/>
    </row>
    <row r="132" spans="1:14" x14ac:dyDescent="0.25">
      <c r="A132" s="39" t="s">
        <v>330</v>
      </c>
      <c r="B132" s="40" t="s">
        <v>163</v>
      </c>
      <c r="C132" s="41" t="s">
        <v>191</v>
      </c>
      <c r="D132" s="57"/>
      <c r="E132" s="41">
        <v>17</v>
      </c>
      <c r="F132" s="41">
        <v>17</v>
      </c>
      <c r="G132" s="39">
        <v>0</v>
      </c>
      <c r="H132" s="42">
        <v>1950</v>
      </c>
      <c r="I132" s="43">
        <f t="shared" si="13"/>
        <v>0</v>
      </c>
      <c r="J132" s="26"/>
      <c r="K132" s="26"/>
      <c r="L132" s="26"/>
      <c r="M132" s="26"/>
      <c r="N132" s="26"/>
    </row>
    <row r="133" spans="1:14" x14ac:dyDescent="0.25">
      <c r="A133" s="37" t="s">
        <v>175</v>
      </c>
      <c r="B133" s="33" t="s">
        <v>212</v>
      </c>
      <c r="C133" s="55"/>
      <c r="D133" s="50"/>
      <c r="E133" s="50"/>
      <c r="F133" s="50"/>
      <c r="G133" s="50"/>
      <c r="H133" s="50"/>
      <c r="I133" s="49">
        <f>I134+I161+I182</f>
        <v>14055560</v>
      </c>
      <c r="J133" s="32">
        <f t="shared" ref="J133:J134" si="14">SUM(K133:M133)</f>
        <v>48527110</v>
      </c>
      <c r="K133" s="32">
        <v>38821688</v>
      </c>
      <c r="L133" s="32">
        <v>7279066.5</v>
      </c>
      <c r="M133" s="32">
        <v>2426355.5</v>
      </c>
      <c r="N133" s="26"/>
    </row>
    <row r="134" spans="1:14" x14ac:dyDescent="0.25">
      <c r="A134" s="26">
        <v>1</v>
      </c>
      <c r="B134" s="93" t="s">
        <v>399</v>
      </c>
      <c r="C134" s="94"/>
      <c r="D134" s="94"/>
      <c r="E134" s="94"/>
      <c r="F134" s="94"/>
      <c r="G134" s="94"/>
      <c r="H134" s="94"/>
      <c r="I134" s="49">
        <f>SUM(I135:I160)</f>
        <v>2518200</v>
      </c>
      <c r="J134" s="32">
        <f t="shared" si="14"/>
        <v>6912250</v>
      </c>
      <c r="K134" s="32">
        <v>5529800</v>
      </c>
      <c r="L134" s="32">
        <v>1036837.5</v>
      </c>
      <c r="M134" s="32">
        <v>345612.5</v>
      </c>
      <c r="N134" s="26"/>
    </row>
    <row r="135" spans="1:14" ht="31.5" x14ac:dyDescent="0.25">
      <c r="A135" s="39" t="s">
        <v>220</v>
      </c>
      <c r="B135" s="40" t="s">
        <v>203</v>
      </c>
      <c r="C135" s="55"/>
      <c r="D135" s="41" t="s">
        <v>191</v>
      </c>
      <c r="E135" s="41">
        <v>0</v>
      </c>
      <c r="F135" s="41">
        <v>1</v>
      </c>
      <c r="G135" s="39">
        <v>1</v>
      </c>
      <c r="H135" s="25">
        <v>512000</v>
      </c>
      <c r="I135" s="43">
        <f t="shared" ref="I135:I160" si="15">G135*H135</f>
        <v>512000</v>
      </c>
      <c r="J135" s="26"/>
      <c r="K135" s="26"/>
      <c r="L135" s="26"/>
      <c r="M135" s="26"/>
      <c r="N135" s="26"/>
    </row>
    <row r="136" spans="1:14" x14ac:dyDescent="0.25">
      <c r="A136" s="39" t="s">
        <v>221</v>
      </c>
      <c r="B136" s="40" t="s">
        <v>92</v>
      </c>
      <c r="C136" s="55"/>
      <c r="D136" s="41" t="s">
        <v>191</v>
      </c>
      <c r="E136" s="41">
        <v>0</v>
      </c>
      <c r="F136" s="41">
        <v>1</v>
      </c>
      <c r="G136" s="39">
        <v>1</v>
      </c>
      <c r="H136" s="25">
        <v>82000</v>
      </c>
      <c r="I136" s="43">
        <f t="shared" si="15"/>
        <v>82000</v>
      </c>
      <c r="J136" s="26"/>
      <c r="K136" s="26"/>
      <c r="L136" s="26"/>
      <c r="M136" s="26"/>
      <c r="N136" s="26"/>
    </row>
    <row r="137" spans="1:14" x14ac:dyDescent="0.25">
      <c r="A137" s="39" t="s">
        <v>222</v>
      </c>
      <c r="B137" s="40" t="s">
        <v>93</v>
      </c>
      <c r="C137" s="55" t="s">
        <v>191</v>
      </c>
      <c r="D137" s="41"/>
      <c r="E137" s="41">
        <v>1</v>
      </c>
      <c r="F137" s="41">
        <v>1</v>
      </c>
      <c r="G137" s="39">
        <v>0</v>
      </c>
      <c r="H137" s="25">
        <v>24000</v>
      </c>
      <c r="I137" s="43">
        <f t="shared" si="15"/>
        <v>0</v>
      </c>
      <c r="J137" s="26"/>
      <c r="K137" s="26"/>
      <c r="L137" s="26"/>
      <c r="M137" s="26"/>
      <c r="N137" s="26"/>
    </row>
    <row r="138" spans="1:14" ht="31.5" x14ac:dyDescent="0.25">
      <c r="A138" s="39" t="s">
        <v>223</v>
      </c>
      <c r="B138" s="40" t="s">
        <v>94</v>
      </c>
      <c r="C138" s="55" t="s">
        <v>191</v>
      </c>
      <c r="D138" s="41"/>
      <c r="E138" s="41">
        <v>1</v>
      </c>
      <c r="F138" s="41">
        <v>1</v>
      </c>
      <c r="G138" s="39">
        <v>0</v>
      </c>
      <c r="H138" s="25">
        <v>9800</v>
      </c>
      <c r="I138" s="43">
        <f t="shared" si="15"/>
        <v>0</v>
      </c>
      <c r="J138" s="26"/>
      <c r="K138" s="26"/>
      <c r="L138" s="26"/>
      <c r="M138" s="26"/>
      <c r="N138" s="26"/>
    </row>
    <row r="139" spans="1:14" ht="31.5" x14ac:dyDescent="0.25">
      <c r="A139" s="39" t="s">
        <v>224</v>
      </c>
      <c r="B139" s="40" t="s">
        <v>98</v>
      </c>
      <c r="C139" s="55" t="s">
        <v>191</v>
      </c>
      <c r="D139" s="41"/>
      <c r="E139" s="41">
        <v>2</v>
      </c>
      <c r="F139" s="41">
        <v>2</v>
      </c>
      <c r="G139" s="39">
        <v>0</v>
      </c>
      <c r="H139" s="42">
        <v>1950</v>
      </c>
      <c r="I139" s="43">
        <f t="shared" si="15"/>
        <v>0</v>
      </c>
      <c r="J139" s="26"/>
      <c r="K139" s="26"/>
      <c r="L139" s="26"/>
      <c r="M139" s="26"/>
      <c r="N139" s="26"/>
    </row>
    <row r="140" spans="1:14" ht="30" customHeight="1" x14ac:dyDescent="0.25">
      <c r="A140" s="39" t="s">
        <v>225</v>
      </c>
      <c r="B140" s="40" t="s">
        <v>99</v>
      </c>
      <c r="C140" s="55" t="s">
        <v>191</v>
      </c>
      <c r="D140" s="41" t="s">
        <v>191</v>
      </c>
      <c r="E140" s="41">
        <v>2</v>
      </c>
      <c r="F140" s="41">
        <v>2</v>
      </c>
      <c r="G140" s="39">
        <v>0</v>
      </c>
      <c r="H140" s="42">
        <v>3250</v>
      </c>
      <c r="I140" s="43">
        <f t="shared" si="15"/>
        <v>0</v>
      </c>
      <c r="J140" s="26"/>
      <c r="K140" s="26"/>
      <c r="L140" s="26"/>
      <c r="M140" s="26"/>
      <c r="N140" s="26"/>
    </row>
    <row r="141" spans="1:14" x14ac:dyDescent="0.25">
      <c r="A141" s="39" t="s">
        <v>226</v>
      </c>
      <c r="B141" s="40" t="s">
        <v>75</v>
      </c>
      <c r="C141" s="55" t="s">
        <v>191</v>
      </c>
      <c r="D141" s="41"/>
      <c r="E141" s="41">
        <v>1</v>
      </c>
      <c r="F141" s="41">
        <v>1</v>
      </c>
      <c r="G141" s="39">
        <v>0</v>
      </c>
      <c r="H141" s="25">
        <v>71500</v>
      </c>
      <c r="I141" s="43">
        <f t="shared" si="15"/>
        <v>0</v>
      </c>
      <c r="J141" s="26"/>
      <c r="K141" s="26"/>
      <c r="L141" s="26"/>
      <c r="M141" s="26"/>
      <c r="N141" s="26"/>
    </row>
    <row r="142" spans="1:14" x14ac:dyDescent="0.25">
      <c r="A142" s="39" t="s">
        <v>331</v>
      </c>
      <c r="B142" s="40" t="s">
        <v>79</v>
      </c>
      <c r="C142" s="55" t="s">
        <v>191</v>
      </c>
      <c r="D142" s="41"/>
      <c r="E142" s="41">
        <v>7</v>
      </c>
      <c r="F142" s="41">
        <v>7</v>
      </c>
      <c r="G142" s="39">
        <v>0</v>
      </c>
      <c r="H142" s="25">
        <v>90000</v>
      </c>
      <c r="I142" s="43">
        <f t="shared" si="15"/>
        <v>0</v>
      </c>
      <c r="J142" s="26"/>
      <c r="K142" s="26"/>
      <c r="L142" s="26"/>
      <c r="M142" s="26"/>
      <c r="N142" s="26"/>
    </row>
    <row r="143" spans="1:14" ht="31.5" x14ac:dyDescent="0.25">
      <c r="A143" s="39" t="s">
        <v>332</v>
      </c>
      <c r="B143" s="40" t="s">
        <v>100</v>
      </c>
      <c r="C143" s="55"/>
      <c r="D143" s="41" t="s">
        <v>191</v>
      </c>
      <c r="E143" s="41">
        <v>0</v>
      </c>
      <c r="F143" s="41">
        <v>2</v>
      </c>
      <c r="G143" s="39">
        <v>2</v>
      </c>
      <c r="H143" s="25">
        <v>26600</v>
      </c>
      <c r="I143" s="43">
        <f t="shared" si="15"/>
        <v>53200</v>
      </c>
      <c r="J143" s="26"/>
      <c r="K143" s="26"/>
      <c r="L143" s="26"/>
      <c r="M143" s="26"/>
      <c r="N143" s="26"/>
    </row>
    <row r="144" spans="1:14" ht="31.5" x14ac:dyDescent="0.25">
      <c r="A144" s="39" t="s">
        <v>333</v>
      </c>
      <c r="B144" s="40" t="s">
        <v>102</v>
      </c>
      <c r="C144" s="55" t="s">
        <v>191</v>
      </c>
      <c r="D144" s="41"/>
      <c r="E144" s="41">
        <v>2</v>
      </c>
      <c r="F144" s="41">
        <v>5</v>
      </c>
      <c r="G144" s="39">
        <v>3</v>
      </c>
      <c r="H144" s="25">
        <v>230000</v>
      </c>
      <c r="I144" s="43">
        <f t="shared" si="15"/>
        <v>690000</v>
      </c>
      <c r="J144" s="26"/>
      <c r="K144" s="26"/>
      <c r="L144" s="26"/>
      <c r="M144" s="26"/>
      <c r="N144" s="26"/>
    </row>
    <row r="145" spans="1:14" ht="31.5" x14ac:dyDescent="0.25">
      <c r="A145" s="39" t="s">
        <v>334</v>
      </c>
      <c r="B145" s="40" t="s">
        <v>406</v>
      </c>
      <c r="C145" s="55" t="s">
        <v>191</v>
      </c>
      <c r="D145" s="41"/>
      <c r="E145" s="41">
        <v>2</v>
      </c>
      <c r="F145" s="41">
        <v>5</v>
      </c>
      <c r="G145" s="39">
        <v>3</v>
      </c>
      <c r="H145" s="25">
        <v>230000</v>
      </c>
      <c r="I145" s="43">
        <f t="shared" si="15"/>
        <v>690000</v>
      </c>
      <c r="J145" s="26"/>
      <c r="K145" s="26"/>
      <c r="L145" s="26"/>
      <c r="M145" s="26"/>
      <c r="N145" s="26"/>
    </row>
    <row r="146" spans="1:14" x14ac:dyDescent="0.25">
      <c r="A146" s="39" t="s">
        <v>335</v>
      </c>
      <c r="B146" s="40" t="s">
        <v>103</v>
      </c>
      <c r="C146" s="55" t="s">
        <v>191</v>
      </c>
      <c r="D146" s="41"/>
      <c r="E146" s="41">
        <v>5</v>
      </c>
      <c r="F146" s="41">
        <v>5</v>
      </c>
      <c r="G146" s="39">
        <v>0</v>
      </c>
      <c r="H146" s="25">
        <v>25000</v>
      </c>
      <c r="I146" s="43">
        <f t="shared" si="15"/>
        <v>0</v>
      </c>
      <c r="J146" s="26"/>
      <c r="K146" s="26"/>
      <c r="L146" s="26"/>
      <c r="M146" s="26"/>
      <c r="N146" s="26"/>
    </row>
    <row r="147" spans="1:14" ht="31.5" x14ac:dyDescent="0.25">
      <c r="A147" s="39" t="s">
        <v>336</v>
      </c>
      <c r="B147" s="40" t="s">
        <v>407</v>
      </c>
      <c r="C147" s="55" t="s">
        <v>191</v>
      </c>
      <c r="D147" s="41"/>
      <c r="E147" s="41">
        <v>5</v>
      </c>
      <c r="F147" s="41">
        <v>5</v>
      </c>
      <c r="G147" s="39">
        <v>0</v>
      </c>
      <c r="H147" s="25">
        <v>30000</v>
      </c>
      <c r="I147" s="43">
        <f t="shared" si="15"/>
        <v>0</v>
      </c>
      <c r="J147" s="26"/>
      <c r="K147" s="26"/>
      <c r="L147" s="26"/>
      <c r="M147" s="26"/>
      <c r="N147" s="26"/>
    </row>
    <row r="148" spans="1:14" x14ac:dyDescent="0.25">
      <c r="A148" s="39" t="s">
        <v>337</v>
      </c>
      <c r="B148" s="40" t="s">
        <v>104</v>
      </c>
      <c r="C148" s="55" t="s">
        <v>191</v>
      </c>
      <c r="D148" s="41"/>
      <c r="E148" s="41">
        <v>5</v>
      </c>
      <c r="F148" s="41">
        <v>5</v>
      </c>
      <c r="G148" s="39">
        <v>0</v>
      </c>
      <c r="H148" s="25">
        <v>20000</v>
      </c>
      <c r="I148" s="43">
        <f t="shared" si="15"/>
        <v>0</v>
      </c>
      <c r="J148" s="26"/>
      <c r="K148" s="26"/>
      <c r="L148" s="26"/>
      <c r="M148" s="26"/>
      <c r="N148" s="26"/>
    </row>
    <row r="149" spans="1:14" ht="31.5" x14ac:dyDescent="0.25">
      <c r="A149" s="39" t="s">
        <v>338</v>
      </c>
      <c r="B149" s="40" t="s">
        <v>101</v>
      </c>
      <c r="C149" s="55"/>
      <c r="D149" s="41" t="s">
        <v>191</v>
      </c>
      <c r="E149" s="41">
        <v>0</v>
      </c>
      <c r="F149" s="41">
        <v>2</v>
      </c>
      <c r="G149" s="39">
        <v>2</v>
      </c>
      <c r="H149" s="25">
        <v>90000</v>
      </c>
      <c r="I149" s="43">
        <f t="shared" si="15"/>
        <v>180000</v>
      </c>
      <c r="J149" s="26"/>
      <c r="K149" s="26"/>
      <c r="L149" s="26"/>
      <c r="M149" s="26"/>
      <c r="N149" s="26"/>
    </row>
    <row r="150" spans="1:14" x14ac:dyDescent="0.25">
      <c r="A150" s="39" t="s">
        <v>339</v>
      </c>
      <c r="B150" s="40" t="s">
        <v>152</v>
      </c>
      <c r="C150" s="55"/>
      <c r="D150" s="41" t="s">
        <v>191</v>
      </c>
      <c r="E150" s="41">
        <v>0</v>
      </c>
      <c r="F150" s="41">
        <v>8</v>
      </c>
      <c r="G150" s="39">
        <v>8</v>
      </c>
      <c r="H150" s="25">
        <v>3500</v>
      </c>
      <c r="I150" s="43">
        <f t="shared" si="15"/>
        <v>28000</v>
      </c>
      <c r="J150" s="26"/>
      <c r="K150" s="26"/>
      <c r="L150" s="26"/>
      <c r="M150" s="26"/>
      <c r="N150" s="26"/>
    </row>
    <row r="151" spans="1:14" ht="31.5" x14ac:dyDescent="0.25">
      <c r="A151" s="39" t="s">
        <v>340</v>
      </c>
      <c r="B151" s="40" t="s">
        <v>95</v>
      </c>
      <c r="C151" s="55" t="s">
        <v>191</v>
      </c>
      <c r="D151" s="41"/>
      <c r="E151" s="41">
        <v>1</v>
      </c>
      <c r="F151" s="41">
        <v>1</v>
      </c>
      <c r="G151" s="39">
        <v>0</v>
      </c>
      <c r="H151" s="25">
        <v>25000</v>
      </c>
      <c r="I151" s="43">
        <f t="shared" si="15"/>
        <v>0</v>
      </c>
      <c r="J151" s="26"/>
      <c r="K151" s="26"/>
      <c r="L151" s="26"/>
      <c r="M151" s="26"/>
      <c r="N151" s="26"/>
    </row>
    <row r="152" spans="1:14" x14ac:dyDescent="0.25">
      <c r="A152" s="39" t="s">
        <v>341</v>
      </c>
      <c r="B152" s="40" t="s">
        <v>83</v>
      </c>
      <c r="C152" s="55"/>
      <c r="D152" s="41" t="s">
        <v>191</v>
      </c>
      <c r="E152" s="41">
        <v>1</v>
      </c>
      <c r="F152" s="41">
        <v>6</v>
      </c>
      <c r="G152" s="39">
        <v>5</v>
      </c>
      <c r="H152" s="25">
        <v>45000</v>
      </c>
      <c r="I152" s="43">
        <f t="shared" si="15"/>
        <v>225000</v>
      </c>
      <c r="J152" s="26"/>
      <c r="K152" s="26"/>
      <c r="L152" s="26"/>
      <c r="M152" s="26"/>
      <c r="N152" s="26"/>
    </row>
    <row r="153" spans="1:14" x14ac:dyDescent="0.25">
      <c r="A153" s="39" t="s">
        <v>342</v>
      </c>
      <c r="B153" s="40" t="s">
        <v>105</v>
      </c>
      <c r="C153" s="41" t="s">
        <v>191</v>
      </c>
      <c r="D153" s="41"/>
      <c r="E153" s="41">
        <v>6</v>
      </c>
      <c r="F153" s="41">
        <v>6</v>
      </c>
      <c r="G153" s="39">
        <v>0</v>
      </c>
      <c r="H153" s="42"/>
      <c r="I153" s="43">
        <f t="shared" si="15"/>
        <v>0</v>
      </c>
      <c r="J153" s="26"/>
      <c r="K153" s="26"/>
      <c r="L153" s="26"/>
      <c r="M153" s="26"/>
      <c r="N153" s="26"/>
    </row>
    <row r="154" spans="1:14" ht="31.5" x14ac:dyDescent="0.25">
      <c r="A154" s="39" t="s">
        <v>343</v>
      </c>
      <c r="B154" s="40" t="s">
        <v>96</v>
      </c>
      <c r="C154" s="41"/>
      <c r="D154" s="41" t="s">
        <v>191</v>
      </c>
      <c r="E154" s="41">
        <v>0</v>
      </c>
      <c r="F154" s="41">
        <v>1</v>
      </c>
      <c r="G154" s="39">
        <v>1</v>
      </c>
      <c r="H154" s="42">
        <v>58000</v>
      </c>
      <c r="I154" s="43">
        <f t="shared" si="15"/>
        <v>58000</v>
      </c>
      <c r="J154" s="26"/>
      <c r="K154" s="26"/>
      <c r="L154" s="26"/>
      <c r="M154" s="26"/>
      <c r="N154" s="26"/>
    </row>
    <row r="155" spans="1:14" ht="31.5" x14ac:dyDescent="0.25">
      <c r="A155" s="39" t="s">
        <v>344</v>
      </c>
      <c r="B155" s="40" t="s">
        <v>84</v>
      </c>
      <c r="C155" s="41" t="s">
        <v>191</v>
      </c>
      <c r="D155" s="41"/>
      <c r="E155" s="41">
        <v>5</v>
      </c>
      <c r="F155" s="41">
        <v>5</v>
      </c>
      <c r="G155" s="39">
        <v>0</v>
      </c>
      <c r="H155" s="42">
        <v>12350</v>
      </c>
      <c r="I155" s="43">
        <f t="shared" si="15"/>
        <v>0</v>
      </c>
      <c r="J155" s="26"/>
      <c r="K155" s="26"/>
      <c r="L155" s="26"/>
      <c r="M155" s="26"/>
      <c r="N155" s="26"/>
    </row>
    <row r="156" spans="1:14" ht="31.5" x14ac:dyDescent="0.25">
      <c r="A156" s="39" t="s">
        <v>345</v>
      </c>
      <c r="B156" s="40" t="s">
        <v>89</v>
      </c>
      <c r="C156" s="41" t="s">
        <v>191</v>
      </c>
      <c r="D156" s="41"/>
      <c r="E156" s="41">
        <v>8</v>
      </c>
      <c r="F156" s="41">
        <v>8</v>
      </c>
      <c r="G156" s="39">
        <v>0</v>
      </c>
      <c r="H156" s="25">
        <v>50000</v>
      </c>
      <c r="I156" s="43">
        <f t="shared" si="15"/>
        <v>0</v>
      </c>
      <c r="J156" s="26"/>
      <c r="K156" s="26"/>
      <c r="L156" s="26"/>
      <c r="M156" s="26"/>
      <c r="N156" s="26"/>
    </row>
    <row r="157" spans="1:14" x14ac:dyDescent="0.25">
      <c r="A157" s="39" t="s">
        <v>346</v>
      </c>
      <c r="B157" s="40" t="s">
        <v>76</v>
      </c>
      <c r="C157" s="41" t="s">
        <v>191</v>
      </c>
      <c r="D157" s="41" t="s">
        <v>217</v>
      </c>
      <c r="E157" s="41">
        <v>1</v>
      </c>
      <c r="F157" s="41">
        <v>1</v>
      </c>
      <c r="G157" s="39">
        <v>0</v>
      </c>
      <c r="H157" s="42"/>
      <c r="I157" s="43">
        <f t="shared" si="15"/>
        <v>0</v>
      </c>
      <c r="J157" s="26"/>
      <c r="K157" s="26"/>
      <c r="L157" s="26"/>
      <c r="M157" s="26"/>
      <c r="N157" s="26"/>
    </row>
    <row r="158" spans="1:14" ht="31.5" x14ac:dyDescent="0.25">
      <c r="A158" s="39" t="s">
        <v>347</v>
      </c>
      <c r="B158" s="40" t="s">
        <v>85</v>
      </c>
      <c r="C158" s="41" t="s">
        <v>191</v>
      </c>
      <c r="D158" s="41"/>
      <c r="E158" s="41">
        <v>5</v>
      </c>
      <c r="F158" s="41">
        <v>5</v>
      </c>
      <c r="G158" s="39">
        <v>0</v>
      </c>
      <c r="H158" s="42">
        <v>25000</v>
      </c>
      <c r="I158" s="43">
        <f t="shared" si="15"/>
        <v>0</v>
      </c>
      <c r="J158" s="26"/>
      <c r="K158" s="26"/>
      <c r="L158" s="26"/>
      <c r="M158" s="26"/>
      <c r="N158" s="26"/>
    </row>
    <row r="159" spans="1:14" x14ac:dyDescent="0.25">
      <c r="A159" s="39" t="s">
        <v>348</v>
      </c>
      <c r="B159" s="40" t="s">
        <v>91</v>
      </c>
      <c r="C159" s="41" t="s">
        <v>191</v>
      </c>
      <c r="D159" s="41"/>
      <c r="E159" s="41">
        <v>17</v>
      </c>
      <c r="F159" s="41">
        <v>17</v>
      </c>
      <c r="G159" s="39">
        <v>0</v>
      </c>
      <c r="H159" s="25">
        <v>500</v>
      </c>
      <c r="I159" s="43">
        <f t="shared" si="15"/>
        <v>0</v>
      </c>
      <c r="J159" s="26"/>
      <c r="K159" s="26"/>
      <c r="L159" s="26"/>
      <c r="M159" s="26"/>
      <c r="N159" s="26"/>
    </row>
    <row r="160" spans="1:14" x14ac:dyDescent="0.25">
      <c r="A160" s="39" t="s">
        <v>349</v>
      </c>
      <c r="B160" s="40" t="s">
        <v>97</v>
      </c>
      <c r="C160" s="41" t="s">
        <v>191</v>
      </c>
      <c r="D160" s="41"/>
      <c r="E160" s="41">
        <v>1</v>
      </c>
      <c r="F160" s="41">
        <v>1</v>
      </c>
      <c r="G160" s="39">
        <v>0</v>
      </c>
      <c r="H160" s="42"/>
      <c r="I160" s="43">
        <f t="shared" si="15"/>
        <v>0</v>
      </c>
      <c r="J160" s="26"/>
      <c r="K160" s="26"/>
      <c r="L160" s="26"/>
      <c r="M160" s="26"/>
      <c r="N160" s="26"/>
    </row>
    <row r="161" spans="1:14" ht="36" customHeight="1" x14ac:dyDescent="0.25">
      <c r="A161" s="26">
        <v>2</v>
      </c>
      <c r="B161" s="83" t="s">
        <v>208</v>
      </c>
      <c r="C161" s="84"/>
      <c r="D161" s="84"/>
      <c r="E161" s="84"/>
      <c r="F161" s="84"/>
      <c r="G161" s="84"/>
      <c r="H161" s="84"/>
      <c r="I161" s="47">
        <f>SUM(I162:I181)</f>
        <v>7071000</v>
      </c>
      <c r="J161" s="32">
        <f t="shared" ref="J161" si="16">SUM(K161:M161)</f>
        <v>21145500</v>
      </c>
      <c r="K161" s="32">
        <v>16916400</v>
      </c>
      <c r="L161" s="32">
        <v>3171825</v>
      </c>
      <c r="M161" s="32">
        <v>1057275</v>
      </c>
      <c r="N161" s="26"/>
    </row>
    <row r="162" spans="1:14" x14ac:dyDescent="0.25">
      <c r="A162" s="39" t="s">
        <v>228</v>
      </c>
      <c r="B162" s="40" t="s">
        <v>109</v>
      </c>
      <c r="C162" s="22"/>
      <c r="D162" s="41" t="s">
        <v>191</v>
      </c>
      <c r="E162" s="41">
        <v>0</v>
      </c>
      <c r="F162" s="41">
        <v>2</v>
      </c>
      <c r="G162" s="39">
        <v>2</v>
      </c>
      <c r="H162" s="23">
        <v>300000</v>
      </c>
      <c r="I162" s="43">
        <f t="shared" ref="I162:I181" si="17">H162*G162</f>
        <v>600000</v>
      </c>
      <c r="J162" s="26"/>
      <c r="K162" s="26"/>
      <c r="L162" s="26"/>
      <c r="M162" s="26"/>
      <c r="N162" s="26"/>
    </row>
    <row r="163" spans="1:14" ht="31.5" x14ac:dyDescent="0.25">
      <c r="A163" s="39" t="s">
        <v>229</v>
      </c>
      <c r="B163" s="40" t="s">
        <v>110</v>
      </c>
      <c r="C163" s="22"/>
      <c r="D163" s="41" t="s">
        <v>191</v>
      </c>
      <c r="E163" s="41">
        <v>0</v>
      </c>
      <c r="F163" s="41">
        <v>2</v>
      </c>
      <c r="G163" s="39">
        <v>2</v>
      </c>
      <c r="H163" s="23">
        <v>1000000</v>
      </c>
      <c r="I163" s="43">
        <f t="shared" si="17"/>
        <v>2000000</v>
      </c>
      <c r="J163" s="26"/>
      <c r="K163" s="26"/>
      <c r="L163" s="26"/>
      <c r="M163" s="26"/>
      <c r="N163" s="26"/>
    </row>
    <row r="164" spans="1:14" ht="31.5" x14ac:dyDescent="0.25">
      <c r="A164" s="39" t="s">
        <v>230</v>
      </c>
      <c r="B164" s="40" t="s">
        <v>106</v>
      </c>
      <c r="C164" s="22"/>
      <c r="D164" s="41" t="s">
        <v>191</v>
      </c>
      <c r="E164" s="41">
        <v>0</v>
      </c>
      <c r="F164" s="41">
        <v>1</v>
      </c>
      <c r="G164" s="39">
        <v>1</v>
      </c>
      <c r="H164" s="24">
        <v>300000</v>
      </c>
      <c r="I164" s="43">
        <f t="shared" si="17"/>
        <v>300000</v>
      </c>
      <c r="J164" s="26"/>
      <c r="K164" s="26"/>
      <c r="L164" s="26"/>
      <c r="M164" s="26"/>
      <c r="N164" s="26"/>
    </row>
    <row r="165" spans="1:14" ht="31.5" x14ac:dyDescent="0.25">
      <c r="A165" s="39" t="s">
        <v>231</v>
      </c>
      <c r="B165" s="40" t="s">
        <v>115</v>
      </c>
      <c r="C165" s="22" t="s">
        <v>191</v>
      </c>
      <c r="D165" s="41"/>
      <c r="E165" s="41">
        <v>2</v>
      </c>
      <c r="F165" s="41">
        <v>2</v>
      </c>
      <c r="G165" s="39">
        <v>0</v>
      </c>
      <c r="H165" s="24">
        <v>1200000</v>
      </c>
      <c r="I165" s="43">
        <f t="shared" si="17"/>
        <v>0</v>
      </c>
      <c r="J165" s="26"/>
      <c r="K165" s="26"/>
      <c r="L165" s="26"/>
      <c r="M165" s="26"/>
      <c r="N165" s="26"/>
    </row>
    <row r="166" spans="1:14" ht="31.5" x14ac:dyDescent="0.25">
      <c r="A166" s="39" t="s">
        <v>232</v>
      </c>
      <c r="B166" s="40" t="s">
        <v>107</v>
      </c>
      <c r="C166" s="22"/>
      <c r="D166" s="41" t="s">
        <v>191</v>
      </c>
      <c r="E166" s="41">
        <v>0</v>
      </c>
      <c r="F166" s="41">
        <v>1</v>
      </c>
      <c r="G166" s="39">
        <v>1</v>
      </c>
      <c r="H166" s="25">
        <v>810000</v>
      </c>
      <c r="I166" s="43">
        <f t="shared" si="17"/>
        <v>810000</v>
      </c>
      <c r="J166" s="26"/>
      <c r="K166" s="26"/>
      <c r="L166" s="26"/>
      <c r="M166" s="26"/>
      <c r="N166" s="26"/>
    </row>
    <row r="167" spans="1:14" ht="31.5" x14ac:dyDescent="0.25">
      <c r="A167" s="39" t="s">
        <v>233</v>
      </c>
      <c r="B167" s="40" t="s">
        <v>108</v>
      </c>
      <c r="C167" s="22" t="s">
        <v>191</v>
      </c>
      <c r="D167" s="41"/>
      <c r="E167" s="41">
        <v>1</v>
      </c>
      <c r="F167" s="41">
        <v>1</v>
      </c>
      <c r="G167" s="39">
        <v>0</v>
      </c>
      <c r="H167" s="25">
        <v>840000</v>
      </c>
      <c r="I167" s="43">
        <f t="shared" si="17"/>
        <v>0</v>
      </c>
      <c r="J167" s="26"/>
      <c r="K167" s="26"/>
      <c r="L167" s="26"/>
      <c r="M167" s="26"/>
      <c r="N167" s="26"/>
    </row>
    <row r="168" spans="1:14" x14ac:dyDescent="0.25">
      <c r="A168" s="39" t="s">
        <v>234</v>
      </c>
      <c r="B168" s="40" t="s">
        <v>408</v>
      </c>
      <c r="C168" s="22"/>
      <c r="D168" s="41" t="s">
        <v>191</v>
      </c>
      <c r="E168" s="41">
        <v>0</v>
      </c>
      <c r="F168" s="41">
        <v>2</v>
      </c>
      <c r="G168" s="39">
        <v>2</v>
      </c>
      <c r="H168" s="25">
        <v>320000</v>
      </c>
      <c r="I168" s="43">
        <f t="shared" si="17"/>
        <v>640000</v>
      </c>
      <c r="J168" s="26"/>
      <c r="K168" s="26"/>
      <c r="L168" s="26"/>
      <c r="M168" s="26"/>
      <c r="N168" s="26"/>
    </row>
    <row r="169" spans="1:14" x14ac:dyDescent="0.25">
      <c r="A169" s="39" t="s">
        <v>235</v>
      </c>
      <c r="B169" s="40" t="s">
        <v>409</v>
      </c>
      <c r="C169" s="22"/>
      <c r="D169" s="41" t="s">
        <v>191</v>
      </c>
      <c r="E169" s="41">
        <v>0</v>
      </c>
      <c r="F169" s="41">
        <v>2</v>
      </c>
      <c r="G169" s="39">
        <v>2</v>
      </c>
      <c r="H169" s="25">
        <v>350000</v>
      </c>
      <c r="I169" s="43">
        <f t="shared" si="17"/>
        <v>700000</v>
      </c>
      <c r="J169" s="26"/>
      <c r="K169" s="26"/>
      <c r="L169" s="26"/>
      <c r="M169" s="26"/>
      <c r="N169" s="26"/>
    </row>
    <row r="170" spans="1:14" x14ac:dyDescent="0.25">
      <c r="A170" s="39" t="s">
        <v>350</v>
      </c>
      <c r="B170" s="40" t="s">
        <v>83</v>
      </c>
      <c r="C170" s="22"/>
      <c r="D170" s="41" t="s">
        <v>191</v>
      </c>
      <c r="E170" s="41">
        <v>1</v>
      </c>
      <c r="F170" s="41">
        <v>8</v>
      </c>
      <c r="G170" s="39">
        <v>7</v>
      </c>
      <c r="H170" s="25">
        <v>45000</v>
      </c>
      <c r="I170" s="43">
        <f t="shared" si="17"/>
        <v>315000</v>
      </c>
      <c r="J170" s="26"/>
      <c r="K170" s="26"/>
      <c r="L170" s="26"/>
      <c r="M170" s="26"/>
      <c r="N170" s="26"/>
    </row>
    <row r="171" spans="1:14" x14ac:dyDescent="0.25">
      <c r="A171" s="39" t="s">
        <v>351</v>
      </c>
      <c r="B171" s="40" t="s">
        <v>113</v>
      </c>
      <c r="C171" s="22"/>
      <c r="D171" s="41" t="s">
        <v>191</v>
      </c>
      <c r="E171" s="41">
        <v>0</v>
      </c>
      <c r="F171" s="41">
        <v>4</v>
      </c>
      <c r="G171" s="39">
        <v>4</v>
      </c>
      <c r="H171" s="25">
        <v>43000</v>
      </c>
      <c r="I171" s="43">
        <f t="shared" si="17"/>
        <v>172000</v>
      </c>
      <c r="J171" s="26"/>
      <c r="K171" s="26"/>
      <c r="L171" s="26"/>
      <c r="M171" s="26"/>
      <c r="N171" s="26"/>
    </row>
    <row r="172" spans="1:14" ht="31.5" x14ac:dyDescent="0.25">
      <c r="A172" s="39" t="s">
        <v>352</v>
      </c>
      <c r="B172" s="40" t="s">
        <v>114</v>
      </c>
      <c r="C172" s="22"/>
      <c r="D172" s="41" t="s">
        <v>191</v>
      </c>
      <c r="E172" s="41">
        <v>1</v>
      </c>
      <c r="F172" s="41">
        <v>4</v>
      </c>
      <c r="G172" s="39">
        <v>3</v>
      </c>
      <c r="H172" s="25">
        <v>424000</v>
      </c>
      <c r="I172" s="43">
        <f t="shared" si="17"/>
        <v>1272000</v>
      </c>
      <c r="J172" s="26"/>
      <c r="K172" s="26"/>
      <c r="L172" s="26"/>
      <c r="M172" s="26"/>
      <c r="N172" s="26"/>
    </row>
    <row r="173" spans="1:14" x14ac:dyDescent="0.25">
      <c r="A173" s="39" t="s">
        <v>353</v>
      </c>
      <c r="B173" s="40" t="s">
        <v>90</v>
      </c>
      <c r="C173" s="22"/>
      <c r="D173" s="41" t="s">
        <v>191</v>
      </c>
      <c r="E173" s="41">
        <v>0</v>
      </c>
      <c r="F173" s="41">
        <v>8</v>
      </c>
      <c r="G173" s="39">
        <v>8</v>
      </c>
      <c r="H173" s="25">
        <v>3500</v>
      </c>
      <c r="I173" s="43">
        <f t="shared" si="17"/>
        <v>28000</v>
      </c>
      <c r="J173" s="26"/>
      <c r="K173" s="26"/>
      <c r="L173" s="26"/>
      <c r="M173" s="26"/>
      <c r="N173" s="26"/>
    </row>
    <row r="174" spans="1:14" x14ac:dyDescent="0.25">
      <c r="A174" s="39" t="s">
        <v>354</v>
      </c>
      <c r="B174" s="40" t="s">
        <v>112</v>
      </c>
      <c r="C174" s="22"/>
      <c r="D174" s="41" t="s">
        <v>191</v>
      </c>
      <c r="E174" s="41">
        <v>0</v>
      </c>
      <c r="F174" s="41">
        <v>8</v>
      </c>
      <c r="G174" s="39">
        <v>8</v>
      </c>
      <c r="H174" s="25">
        <v>18000</v>
      </c>
      <c r="I174" s="43">
        <f t="shared" si="17"/>
        <v>144000</v>
      </c>
      <c r="J174" s="26"/>
      <c r="K174" s="26"/>
      <c r="L174" s="26"/>
      <c r="M174" s="26"/>
      <c r="N174" s="26"/>
    </row>
    <row r="175" spans="1:14" x14ac:dyDescent="0.25">
      <c r="A175" s="39" t="s">
        <v>355</v>
      </c>
      <c r="B175" s="40" t="s">
        <v>111</v>
      </c>
      <c r="C175" s="22"/>
      <c r="D175" s="41" t="s">
        <v>191</v>
      </c>
      <c r="E175" s="41">
        <v>0</v>
      </c>
      <c r="F175" s="41">
        <v>2</v>
      </c>
      <c r="G175" s="39">
        <v>2</v>
      </c>
      <c r="H175" s="25">
        <v>45000</v>
      </c>
      <c r="I175" s="43">
        <f t="shared" si="17"/>
        <v>90000</v>
      </c>
      <c r="J175" s="26"/>
      <c r="K175" s="26"/>
      <c r="L175" s="26"/>
      <c r="M175" s="26"/>
      <c r="N175" s="26"/>
    </row>
    <row r="176" spans="1:14" ht="31.5" x14ac:dyDescent="0.25">
      <c r="A176" s="39" t="s">
        <v>356</v>
      </c>
      <c r="B176" s="40" t="s">
        <v>84</v>
      </c>
      <c r="C176" s="22" t="s">
        <v>191</v>
      </c>
      <c r="D176" s="41"/>
      <c r="E176" s="41">
        <v>5</v>
      </c>
      <c r="F176" s="41">
        <v>5</v>
      </c>
      <c r="G176" s="39">
        <v>0</v>
      </c>
      <c r="H176" s="25">
        <v>120000</v>
      </c>
      <c r="I176" s="43">
        <f t="shared" si="17"/>
        <v>0</v>
      </c>
      <c r="J176" s="26"/>
      <c r="K176" s="26"/>
      <c r="L176" s="26"/>
      <c r="M176" s="26"/>
      <c r="N176" s="26"/>
    </row>
    <row r="177" spans="1:14" ht="31.5" x14ac:dyDescent="0.25">
      <c r="A177" s="39" t="s">
        <v>357</v>
      </c>
      <c r="B177" s="40" t="s">
        <v>89</v>
      </c>
      <c r="C177" s="22" t="s">
        <v>191</v>
      </c>
      <c r="D177" s="41"/>
      <c r="E177" s="41">
        <v>8</v>
      </c>
      <c r="F177" s="41">
        <v>8</v>
      </c>
      <c r="G177" s="39">
        <v>0</v>
      </c>
      <c r="H177" s="25">
        <v>50000</v>
      </c>
      <c r="I177" s="43">
        <f t="shared" si="17"/>
        <v>0</v>
      </c>
      <c r="J177" s="26"/>
      <c r="K177" s="26"/>
      <c r="L177" s="26"/>
      <c r="M177" s="26"/>
      <c r="N177" s="26"/>
    </row>
    <row r="178" spans="1:14" x14ac:dyDescent="0.25">
      <c r="A178" s="39" t="s">
        <v>358</v>
      </c>
      <c r="B178" s="40" t="s">
        <v>76</v>
      </c>
      <c r="C178" s="41" t="s">
        <v>191</v>
      </c>
      <c r="D178" s="41"/>
      <c r="E178" s="41">
        <v>1</v>
      </c>
      <c r="F178" s="41">
        <v>1</v>
      </c>
      <c r="G178" s="39">
        <v>0</v>
      </c>
      <c r="H178" s="25"/>
      <c r="I178" s="43">
        <f t="shared" si="17"/>
        <v>0</v>
      </c>
      <c r="J178" s="26"/>
      <c r="K178" s="26"/>
      <c r="L178" s="26"/>
      <c r="M178" s="26"/>
      <c r="N178" s="26"/>
    </row>
    <row r="179" spans="1:14" ht="31.5" x14ac:dyDescent="0.25">
      <c r="A179" s="39" t="s">
        <v>359</v>
      </c>
      <c r="B179" s="40" t="s">
        <v>85</v>
      </c>
      <c r="C179" s="41" t="s">
        <v>191</v>
      </c>
      <c r="D179" s="41"/>
      <c r="E179" s="41">
        <v>5</v>
      </c>
      <c r="F179" s="41">
        <v>5</v>
      </c>
      <c r="G179" s="39">
        <v>0</v>
      </c>
      <c r="H179" s="42">
        <v>25000</v>
      </c>
      <c r="I179" s="43">
        <f t="shared" si="17"/>
        <v>0</v>
      </c>
      <c r="J179" s="26"/>
      <c r="K179" s="26"/>
      <c r="L179" s="26"/>
      <c r="M179" s="26"/>
      <c r="N179" s="26"/>
    </row>
    <row r="180" spans="1:14" x14ac:dyDescent="0.25">
      <c r="A180" s="39" t="s">
        <v>360</v>
      </c>
      <c r="B180" s="40" t="s">
        <v>91</v>
      </c>
      <c r="C180" s="41" t="s">
        <v>191</v>
      </c>
      <c r="D180" s="41"/>
      <c r="E180" s="41">
        <v>17</v>
      </c>
      <c r="F180" s="41">
        <v>17</v>
      </c>
      <c r="G180" s="39">
        <v>0</v>
      </c>
      <c r="H180" s="25">
        <v>500</v>
      </c>
      <c r="I180" s="43">
        <f t="shared" si="17"/>
        <v>0</v>
      </c>
      <c r="J180" s="26"/>
      <c r="K180" s="26"/>
      <c r="L180" s="26"/>
      <c r="M180" s="26"/>
      <c r="N180" s="26"/>
    </row>
    <row r="181" spans="1:14" x14ac:dyDescent="0.25">
      <c r="A181" s="39" t="s">
        <v>361</v>
      </c>
      <c r="B181" s="40" t="s">
        <v>97</v>
      </c>
      <c r="C181" s="41" t="s">
        <v>191</v>
      </c>
      <c r="D181" s="41"/>
      <c r="E181" s="41">
        <v>1</v>
      </c>
      <c r="F181" s="41">
        <v>1</v>
      </c>
      <c r="G181" s="39">
        <v>0</v>
      </c>
      <c r="H181" s="42">
        <v>3250</v>
      </c>
      <c r="I181" s="43">
        <f t="shared" si="17"/>
        <v>0</v>
      </c>
      <c r="J181" s="26"/>
      <c r="K181" s="26"/>
      <c r="L181" s="26"/>
      <c r="M181" s="26"/>
      <c r="N181" s="26"/>
    </row>
    <row r="182" spans="1:14" ht="24.75" customHeight="1" x14ac:dyDescent="0.25">
      <c r="A182" s="26">
        <v>3</v>
      </c>
      <c r="B182" s="83" t="s">
        <v>397</v>
      </c>
      <c r="C182" s="84"/>
      <c r="D182" s="84"/>
      <c r="E182" s="84"/>
      <c r="F182" s="84"/>
      <c r="G182" s="84"/>
      <c r="H182" s="84"/>
      <c r="I182" s="47">
        <f>SUM(I183:I207)</f>
        <v>4466360</v>
      </c>
      <c r="J182" s="32">
        <f t="shared" ref="J182" si="18">SUM(K182:M182)</f>
        <v>20469360</v>
      </c>
      <c r="K182" s="32">
        <v>16375488</v>
      </c>
      <c r="L182" s="32">
        <v>3070404</v>
      </c>
      <c r="M182" s="32">
        <v>1023468</v>
      </c>
      <c r="N182" s="26"/>
    </row>
    <row r="183" spans="1:14" x14ac:dyDescent="0.25">
      <c r="A183" s="39" t="s">
        <v>237</v>
      </c>
      <c r="B183" s="40" t="s">
        <v>116</v>
      </c>
      <c r="C183" s="22"/>
      <c r="D183" s="41" t="s">
        <v>191</v>
      </c>
      <c r="E183" s="41">
        <v>0</v>
      </c>
      <c r="F183" s="41">
        <v>1</v>
      </c>
      <c r="G183" s="39">
        <v>1</v>
      </c>
      <c r="H183" s="24">
        <v>590000</v>
      </c>
      <c r="I183" s="43">
        <f t="shared" ref="I183:I207" si="19">G183*H183</f>
        <v>590000</v>
      </c>
      <c r="J183" s="26"/>
      <c r="K183" s="26"/>
      <c r="L183" s="26"/>
      <c r="M183" s="26"/>
      <c r="N183" s="26"/>
    </row>
    <row r="184" spans="1:14" ht="31.5" x14ac:dyDescent="0.25">
      <c r="A184" s="39" t="s">
        <v>238</v>
      </c>
      <c r="B184" s="40" t="s">
        <v>117</v>
      </c>
      <c r="C184" s="22"/>
      <c r="D184" s="41" t="s">
        <v>191</v>
      </c>
      <c r="E184" s="41">
        <v>0</v>
      </c>
      <c r="F184" s="41">
        <v>1</v>
      </c>
      <c r="G184" s="39">
        <v>1</v>
      </c>
      <c r="H184" s="25">
        <v>100000</v>
      </c>
      <c r="I184" s="43">
        <f t="shared" si="19"/>
        <v>100000</v>
      </c>
      <c r="J184" s="26"/>
      <c r="K184" s="26"/>
      <c r="L184" s="26"/>
      <c r="M184" s="26"/>
      <c r="N184" s="26"/>
    </row>
    <row r="185" spans="1:14" x14ac:dyDescent="0.25">
      <c r="A185" s="39" t="s">
        <v>239</v>
      </c>
      <c r="B185" s="40" t="s">
        <v>118</v>
      </c>
      <c r="C185" s="22" t="s">
        <v>191</v>
      </c>
      <c r="D185" s="41"/>
      <c r="E185" s="41">
        <v>5</v>
      </c>
      <c r="F185" s="41">
        <v>5</v>
      </c>
      <c r="G185" s="39">
        <v>0</v>
      </c>
      <c r="H185" s="23">
        <v>2000000</v>
      </c>
      <c r="I185" s="43">
        <f t="shared" si="19"/>
        <v>0</v>
      </c>
      <c r="J185" s="26"/>
      <c r="K185" s="26"/>
      <c r="L185" s="26"/>
      <c r="M185" s="26"/>
      <c r="N185" s="26"/>
    </row>
    <row r="186" spans="1:14" x14ac:dyDescent="0.25">
      <c r="A186" s="39" t="s">
        <v>240</v>
      </c>
      <c r="B186" s="40" t="s">
        <v>410</v>
      </c>
      <c r="C186" s="22"/>
      <c r="D186" s="41" t="s">
        <v>191</v>
      </c>
      <c r="E186" s="41">
        <v>0</v>
      </c>
      <c r="F186" s="41">
        <v>1</v>
      </c>
      <c r="G186" s="39">
        <v>1</v>
      </c>
      <c r="H186" s="25">
        <v>82000</v>
      </c>
      <c r="I186" s="43">
        <f t="shared" si="19"/>
        <v>82000</v>
      </c>
      <c r="J186" s="26"/>
      <c r="K186" s="26"/>
      <c r="L186" s="26"/>
      <c r="M186" s="26"/>
      <c r="N186" s="26"/>
    </row>
    <row r="187" spans="1:14" x14ac:dyDescent="0.25">
      <c r="A187" s="39" t="s">
        <v>241</v>
      </c>
      <c r="B187" s="40" t="s">
        <v>119</v>
      </c>
      <c r="C187" s="22" t="s">
        <v>191</v>
      </c>
      <c r="D187" s="41"/>
      <c r="E187" s="41">
        <v>1</v>
      </c>
      <c r="F187" s="41">
        <v>1</v>
      </c>
      <c r="G187" s="39">
        <v>0</v>
      </c>
      <c r="H187" s="25">
        <v>24000</v>
      </c>
      <c r="I187" s="43">
        <f t="shared" si="19"/>
        <v>0</v>
      </c>
      <c r="J187" s="26"/>
      <c r="K187" s="26"/>
      <c r="L187" s="26"/>
      <c r="M187" s="26"/>
      <c r="N187" s="26"/>
    </row>
    <row r="188" spans="1:14" ht="31.5" x14ac:dyDescent="0.25">
      <c r="A188" s="39" t="s">
        <v>242</v>
      </c>
      <c r="B188" s="40" t="s">
        <v>120</v>
      </c>
      <c r="C188" s="22"/>
      <c r="D188" s="41" t="s">
        <v>191</v>
      </c>
      <c r="E188" s="41">
        <v>0</v>
      </c>
      <c r="F188" s="41">
        <v>6</v>
      </c>
      <c r="G188" s="39">
        <v>6</v>
      </c>
      <c r="H188" s="25">
        <v>70000</v>
      </c>
      <c r="I188" s="43">
        <f t="shared" si="19"/>
        <v>420000</v>
      </c>
      <c r="J188" s="26"/>
      <c r="K188" s="26"/>
      <c r="L188" s="26"/>
      <c r="M188" s="26"/>
      <c r="N188" s="26"/>
    </row>
    <row r="189" spans="1:14" ht="31.5" x14ac:dyDescent="0.25">
      <c r="A189" s="39" t="s">
        <v>243</v>
      </c>
      <c r="B189" s="40" t="s">
        <v>418</v>
      </c>
      <c r="C189" s="22"/>
      <c r="D189" s="41" t="s">
        <v>191</v>
      </c>
      <c r="E189" s="41">
        <v>0</v>
      </c>
      <c r="F189" s="41">
        <v>1</v>
      </c>
      <c r="G189" s="39">
        <v>1</v>
      </c>
      <c r="H189" s="24">
        <v>1370000</v>
      </c>
      <c r="I189" s="43">
        <f t="shared" si="19"/>
        <v>1370000</v>
      </c>
      <c r="J189" s="26"/>
      <c r="K189" s="26"/>
      <c r="L189" s="26"/>
      <c r="M189" s="26"/>
      <c r="N189" s="26"/>
    </row>
    <row r="190" spans="1:14" ht="22.5" customHeight="1" x14ac:dyDescent="0.25">
      <c r="A190" s="39" t="s">
        <v>244</v>
      </c>
      <c r="B190" s="40" t="s">
        <v>121</v>
      </c>
      <c r="C190" s="22" t="s">
        <v>191</v>
      </c>
      <c r="D190" s="41"/>
      <c r="E190" s="41">
        <v>4</v>
      </c>
      <c r="F190" s="41">
        <v>4</v>
      </c>
      <c r="G190" s="39">
        <v>0</v>
      </c>
      <c r="H190" s="25">
        <v>37700</v>
      </c>
      <c r="I190" s="43">
        <f t="shared" si="19"/>
        <v>0</v>
      </c>
      <c r="J190" s="26"/>
      <c r="K190" s="26"/>
      <c r="L190" s="26"/>
      <c r="M190" s="26"/>
      <c r="N190" s="26"/>
    </row>
    <row r="191" spans="1:14" ht="32.25" customHeight="1" x14ac:dyDescent="0.25">
      <c r="A191" s="39" t="s">
        <v>245</v>
      </c>
      <c r="B191" s="40" t="s">
        <v>122</v>
      </c>
      <c r="C191" s="22" t="s">
        <v>191</v>
      </c>
      <c r="D191" s="41"/>
      <c r="E191" s="41">
        <v>1</v>
      </c>
      <c r="F191" s="41">
        <v>1</v>
      </c>
      <c r="G191" s="39">
        <v>0</v>
      </c>
      <c r="H191" s="25">
        <v>630000</v>
      </c>
      <c r="I191" s="43">
        <f t="shared" si="19"/>
        <v>0</v>
      </c>
      <c r="J191" s="26"/>
      <c r="K191" s="26"/>
      <c r="L191" s="26"/>
      <c r="M191" s="26"/>
      <c r="N191" s="26"/>
    </row>
    <row r="192" spans="1:14" ht="47.25" x14ac:dyDescent="0.25">
      <c r="A192" s="39" t="s">
        <v>246</v>
      </c>
      <c r="B192" s="40" t="s">
        <v>411</v>
      </c>
      <c r="C192" s="22"/>
      <c r="D192" s="41" t="s">
        <v>191</v>
      </c>
      <c r="E192" s="41">
        <v>0</v>
      </c>
      <c r="F192" s="41">
        <v>1</v>
      </c>
      <c r="G192" s="39">
        <v>1</v>
      </c>
      <c r="H192" s="25">
        <v>690000</v>
      </c>
      <c r="I192" s="43">
        <f t="shared" si="19"/>
        <v>690000</v>
      </c>
      <c r="J192" s="26"/>
      <c r="K192" s="26"/>
      <c r="L192" s="26"/>
      <c r="M192" s="26"/>
      <c r="N192" s="26"/>
    </row>
    <row r="193" spans="1:14" ht="30" customHeight="1" x14ac:dyDescent="0.25">
      <c r="A193" s="39" t="s">
        <v>247</v>
      </c>
      <c r="B193" s="40" t="s">
        <v>123</v>
      </c>
      <c r="C193" s="22"/>
      <c r="D193" s="41" t="s">
        <v>191</v>
      </c>
      <c r="E193" s="41">
        <v>0</v>
      </c>
      <c r="F193" s="41">
        <v>1</v>
      </c>
      <c r="G193" s="39">
        <v>1</v>
      </c>
      <c r="H193" s="25">
        <v>21000</v>
      </c>
      <c r="I193" s="43">
        <f t="shared" si="19"/>
        <v>21000</v>
      </c>
      <c r="J193" s="26"/>
      <c r="K193" s="26"/>
      <c r="L193" s="26"/>
      <c r="M193" s="26"/>
      <c r="N193" s="26"/>
    </row>
    <row r="194" spans="1:14" ht="31.5" x14ac:dyDescent="0.25">
      <c r="A194" s="39" t="s">
        <v>248</v>
      </c>
      <c r="B194" s="40" t="s">
        <v>124</v>
      </c>
      <c r="C194" s="22" t="s">
        <v>191</v>
      </c>
      <c r="D194" s="41"/>
      <c r="E194" s="41">
        <v>1</v>
      </c>
      <c r="F194" s="41">
        <v>1</v>
      </c>
      <c r="G194" s="39">
        <v>0</v>
      </c>
      <c r="H194" s="42">
        <v>37700</v>
      </c>
      <c r="I194" s="43">
        <f t="shared" si="19"/>
        <v>0</v>
      </c>
      <c r="J194" s="26"/>
      <c r="K194" s="26"/>
      <c r="L194" s="26"/>
      <c r="M194" s="26"/>
      <c r="N194" s="26"/>
    </row>
    <row r="195" spans="1:14" x14ac:dyDescent="0.25">
      <c r="A195" s="39" t="s">
        <v>249</v>
      </c>
      <c r="B195" s="40" t="s">
        <v>125</v>
      </c>
      <c r="C195" s="22"/>
      <c r="D195" s="41" t="s">
        <v>191</v>
      </c>
      <c r="E195" s="41">
        <v>0</v>
      </c>
      <c r="F195" s="41">
        <v>4</v>
      </c>
      <c r="G195" s="39">
        <v>4</v>
      </c>
      <c r="H195" s="42">
        <v>188500</v>
      </c>
      <c r="I195" s="43">
        <f t="shared" si="19"/>
        <v>754000</v>
      </c>
      <c r="J195" s="26"/>
      <c r="K195" s="26"/>
      <c r="L195" s="26"/>
      <c r="M195" s="26"/>
      <c r="N195" s="26"/>
    </row>
    <row r="196" spans="1:14" x14ac:dyDescent="0.25">
      <c r="A196" s="39" t="s">
        <v>250</v>
      </c>
      <c r="B196" s="40" t="s">
        <v>412</v>
      </c>
      <c r="C196" s="22" t="s">
        <v>191</v>
      </c>
      <c r="D196" s="41" t="s">
        <v>217</v>
      </c>
      <c r="E196" s="41">
        <v>2</v>
      </c>
      <c r="F196" s="41">
        <v>2</v>
      </c>
      <c r="G196" s="39">
        <v>0</v>
      </c>
      <c r="H196" s="25"/>
      <c r="I196" s="43">
        <f t="shared" si="19"/>
        <v>0</v>
      </c>
      <c r="J196" s="26"/>
      <c r="K196" s="26"/>
      <c r="L196" s="26"/>
      <c r="M196" s="26"/>
      <c r="N196" s="26"/>
    </row>
    <row r="197" spans="1:14" ht="31.5" x14ac:dyDescent="0.25">
      <c r="A197" s="39" t="s">
        <v>251</v>
      </c>
      <c r="B197" s="40" t="s">
        <v>126</v>
      </c>
      <c r="C197" s="22"/>
      <c r="D197" s="41" t="s">
        <v>191</v>
      </c>
      <c r="E197" s="41">
        <v>0</v>
      </c>
      <c r="F197" s="41">
        <v>1</v>
      </c>
      <c r="G197" s="39">
        <v>1</v>
      </c>
      <c r="H197" s="25">
        <v>2100</v>
      </c>
      <c r="I197" s="43">
        <f t="shared" si="19"/>
        <v>2100</v>
      </c>
      <c r="J197" s="26"/>
      <c r="K197" s="26"/>
      <c r="L197" s="26"/>
      <c r="M197" s="26"/>
      <c r="N197" s="26"/>
    </row>
    <row r="198" spans="1:14" ht="39" customHeight="1" x14ac:dyDescent="0.25">
      <c r="A198" s="39" t="s">
        <v>252</v>
      </c>
      <c r="B198" s="40" t="s">
        <v>127</v>
      </c>
      <c r="C198" s="22"/>
      <c r="D198" s="41" t="s">
        <v>191</v>
      </c>
      <c r="E198" s="41">
        <v>0</v>
      </c>
      <c r="F198" s="41">
        <v>1</v>
      </c>
      <c r="G198" s="39">
        <v>1</v>
      </c>
      <c r="H198" s="25">
        <v>22100</v>
      </c>
      <c r="I198" s="43">
        <f t="shared" si="19"/>
        <v>22100</v>
      </c>
      <c r="J198" s="26"/>
      <c r="K198" s="26"/>
      <c r="L198" s="26"/>
      <c r="M198" s="26"/>
      <c r="N198" s="26"/>
    </row>
    <row r="199" spans="1:14" ht="47.25" x14ac:dyDescent="0.25">
      <c r="A199" s="39" t="s">
        <v>253</v>
      </c>
      <c r="B199" s="40" t="s">
        <v>135</v>
      </c>
      <c r="C199" s="22"/>
      <c r="D199" s="41" t="s">
        <v>191</v>
      </c>
      <c r="E199" s="41">
        <v>0</v>
      </c>
      <c r="F199" s="41">
        <v>1</v>
      </c>
      <c r="G199" s="39">
        <v>1</v>
      </c>
      <c r="H199" s="25">
        <v>4160</v>
      </c>
      <c r="I199" s="43">
        <f t="shared" si="19"/>
        <v>4160</v>
      </c>
      <c r="J199" s="26"/>
      <c r="K199" s="26"/>
      <c r="L199" s="26"/>
      <c r="M199" s="26"/>
      <c r="N199" s="26"/>
    </row>
    <row r="200" spans="1:14" x14ac:dyDescent="0.25">
      <c r="A200" s="39" t="s">
        <v>254</v>
      </c>
      <c r="B200" s="40" t="s">
        <v>128</v>
      </c>
      <c r="C200" s="22"/>
      <c r="D200" s="41" t="s">
        <v>191</v>
      </c>
      <c r="E200" s="41">
        <v>0</v>
      </c>
      <c r="F200" s="41">
        <v>5</v>
      </c>
      <c r="G200" s="39">
        <v>5</v>
      </c>
      <c r="H200" s="25">
        <v>45000</v>
      </c>
      <c r="I200" s="43">
        <f t="shared" si="19"/>
        <v>225000</v>
      </c>
      <c r="J200" s="26"/>
      <c r="K200" s="26"/>
      <c r="L200" s="26"/>
      <c r="M200" s="26"/>
      <c r="N200" s="26"/>
    </row>
    <row r="201" spans="1:14" ht="31.5" x14ac:dyDescent="0.25">
      <c r="A201" s="39" t="s">
        <v>255</v>
      </c>
      <c r="B201" s="40" t="s">
        <v>129</v>
      </c>
      <c r="C201" s="22"/>
      <c r="D201" s="41" t="s">
        <v>191</v>
      </c>
      <c r="E201" s="41">
        <v>0</v>
      </c>
      <c r="F201" s="41">
        <v>2</v>
      </c>
      <c r="G201" s="39">
        <v>2</v>
      </c>
      <c r="H201" s="25">
        <v>43000</v>
      </c>
      <c r="I201" s="43">
        <f t="shared" si="19"/>
        <v>86000</v>
      </c>
      <c r="J201" s="26"/>
      <c r="K201" s="26"/>
      <c r="L201" s="26"/>
      <c r="M201" s="26"/>
      <c r="N201" s="26"/>
    </row>
    <row r="202" spans="1:14" x14ac:dyDescent="0.25">
      <c r="A202" s="39" t="s">
        <v>256</v>
      </c>
      <c r="B202" s="40" t="s">
        <v>130</v>
      </c>
      <c r="C202" s="22"/>
      <c r="D202" s="41" t="s">
        <v>191</v>
      </c>
      <c r="E202" s="41">
        <v>0</v>
      </c>
      <c r="F202" s="41">
        <v>5</v>
      </c>
      <c r="G202" s="39">
        <v>5</v>
      </c>
      <c r="H202" s="25">
        <v>20000</v>
      </c>
      <c r="I202" s="43">
        <f t="shared" si="19"/>
        <v>100000</v>
      </c>
      <c r="J202" s="26"/>
      <c r="K202" s="26"/>
      <c r="L202" s="26"/>
      <c r="M202" s="26"/>
      <c r="N202" s="26"/>
    </row>
    <row r="203" spans="1:14" ht="31.5" x14ac:dyDescent="0.25">
      <c r="A203" s="39" t="s">
        <v>257</v>
      </c>
      <c r="B203" s="40" t="s">
        <v>131</v>
      </c>
      <c r="C203" s="22" t="s">
        <v>191</v>
      </c>
      <c r="D203" s="41"/>
      <c r="E203" s="41">
        <v>8</v>
      </c>
      <c r="F203" s="41">
        <v>8</v>
      </c>
      <c r="G203" s="39">
        <v>0</v>
      </c>
      <c r="H203" s="25">
        <v>50000</v>
      </c>
      <c r="I203" s="43">
        <f t="shared" si="19"/>
        <v>0</v>
      </c>
      <c r="J203" s="26"/>
      <c r="K203" s="26"/>
      <c r="L203" s="26"/>
      <c r="M203" s="26"/>
      <c r="N203" s="26"/>
    </row>
    <row r="204" spans="1:14" ht="24" customHeight="1" x14ac:dyDescent="0.25">
      <c r="A204" s="39" t="s">
        <v>258</v>
      </c>
      <c r="B204" s="40" t="s">
        <v>2</v>
      </c>
      <c r="C204" s="22" t="s">
        <v>191</v>
      </c>
      <c r="D204" s="41"/>
      <c r="E204" s="41">
        <v>1</v>
      </c>
      <c r="F204" s="41">
        <v>1</v>
      </c>
      <c r="G204" s="39">
        <v>0</v>
      </c>
      <c r="H204" s="25">
        <v>25000</v>
      </c>
      <c r="I204" s="43">
        <f t="shared" si="19"/>
        <v>0</v>
      </c>
      <c r="J204" s="26"/>
      <c r="K204" s="26"/>
      <c r="L204" s="26"/>
      <c r="M204" s="26"/>
      <c r="N204" s="26"/>
    </row>
    <row r="205" spans="1:14" ht="31.5" x14ac:dyDescent="0.25">
      <c r="A205" s="39" t="s">
        <v>259</v>
      </c>
      <c r="B205" s="40" t="s">
        <v>132</v>
      </c>
      <c r="C205" s="22" t="s">
        <v>191</v>
      </c>
      <c r="D205" s="41"/>
      <c r="E205" s="41">
        <v>5</v>
      </c>
      <c r="F205" s="41">
        <v>5</v>
      </c>
      <c r="G205" s="39">
        <v>0</v>
      </c>
      <c r="H205" s="25">
        <v>25000</v>
      </c>
      <c r="I205" s="43">
        <f t="shared" si="19"/>
        <v>0</v>
      </c>
      <c r="J205" s="26"/>
      <c r="K205" s="26"/>
      <c r="L205" s="26"/>
      <c r="M205" s="26"/>
      <c r="N205" s="26"/>
    </row>
    <row r="206" spans="1:14" ht="21" customHeight="1" x14ac:dyDescent="0.25">
      <c r="A206" s="39" t="s">
        <v>260</v>
      </c>
      <c r="B206" s="40" t="s">
        <v>133</v>
      </c>
      <c r="C206" s="22" t="s">
        <v>191</v>
      </c>
      <c r="D206" s="41"/>
      <c r="E206" s="41">
        <v>17</v>
      </c>
      <c r="F206" s="41">
        <v>17</v>
      </c>
      <c r="G206" s="39">
        <v>0</v>
      </c>
      <c r="H206" s="25">
        <v>500</v>
      </c>
      <c r="I206" s="43">
        <f t="shared" si="19"/>
        <v>0</v>
      </c>
      <c r="J206" s="26"/>
      <c r="K206" s="26"/>
      <c r="L206" s="26"/>
      <c r="M206" s="26"/>
      <c r="N206" s="26"/>
    </row>
    <row r="207" spans="1:14" ht="21" customHeight="1" x14ac:dyDescent="0.25">
      <c r="A207" s="39" t="s">
        <v>261</v>
      </c>
      <c r="B207" s="40" t="s">
        <v>134</v>
      </c>
      <c r="C207" s="22" t="s">
        <v>191</v>
      </c>
      <c r="D207" s="41"/>
      <c r="E207" s="41">
        <v>1</v>
      </c>
      <c r="F207" s="41">
        <v>1</v>
      </c>
      <c r="G207" s="39">
        <v>0</v>
      </c>
      <c r="H207" s="42"/>
      <c r="I207" s="43">
        <f t="shared" si="19"/>
        <v>0</v>
      </c>
      <c r="J207" s="26"/>
      <c r="K207" s="26"/>
      <c r="L207" s="26"/>
      <c r="M207" s="26"/>
      <c r="N207" s="26"/>
    </row>
    <row r="208" spans="1:14" x14ac:dyDescent="0.25">
      <c r="A208" s="37" t="s">
        <v>179</v>
      </c>
      <c r="B208" s="33" t="s">
        <v>213</v>
      </c>
      <c r="C208" s="22"/>
      <c r="D208" s="28"/>
      <c r="E208" s="28"/>
      <c r="F208" s="28"/>
      <c r="G208" s="29"/>
      <c r="H208" s="38"/>
      <c r="I208" s="38">
        <f>I209</f>
        <v>9021210</v>
      </c>
      <c r="J208" s="32">
        <f t="shared" ref="J208:J209" si="20">SUM(K208:M208)</f>
        <v>32506210</v>
      </c>
      <c r="K208" s="32">
        <v>26004968</v>
      </c>
      <c r="L208" s="32">
        <v>4875931.5</v>
      </c>
      <c r="M208" s="32">
        <v>1625310.5</v>
      </c>
      <c r="N208" s="26"/>
    </row>
    <row r="209" spans="1:14" ht="33.75" customHeight="1" x14ac:dyDescent="0.25">
      <c r="A209" s="26">
        <v>1</v>
      </c>
      <c r="B209" s="93" t="s">
        <v>398</v>
      </c>
      <c r="C209" s="94"/>
      <c r="D209" s="94"/>
      <c r="E209" s="94"/>
      <c r="F209" s="94"/>
      <c r="G209" s="94"/>
      <c r="H209" s="94"/>
      <c r="I209" s="49">
        <f>SUM(I210:I244)</f>
        <v>9021210</v>
      </c>
      <c r="J209" s="32">
        <f t="shared" si="20"/>
        <v>32506210</v>
      </c>
      <c r="K209" s="32">
        <v>26004968</v>
      </c>
      <c r="L209" s="32">
        <v>4875931.5</v>
      </c>
      <c r="M209" s="32">
        <v>1625310.5</v>
      </c>
      <c r="N209" s="26"/>
    </row>
    <row r="210" spans="1:14" ht="31.5" x14ac:dyDescent="0.25">
      <c r="A210" s="39" t="s">
        <v>219</v>
      </c>
      <c r="B210" s="40" t="s">
        <v>204</v>
      </c>
      <c r="C210" s="22"/>
      <c r="D210" s="41" t="s">
        <v>191</v>
      </c>
      <c r="E210" s="41">
        <v>0</v>
      </c>
      <c r="F210" s="41">
        <v>3</v>
      </c>
      <c r="G210" s="39">
        <v>3</v>
      </c>
      <c r="H210" s="23">
        <v>1105000</v>
      </c>
      <c r="I210" s="43">
        <f t="shared" ref="I210:I244" si="21">G210*H210</f>
        <v>3315000</v>
      </c>
      <c r="J210" s="26"/>
      <c r="K210" s="26"/>
      <c r="L210" s="26"/>
      <c r="M210" s="26"/>
      <c r="N210" s="26"/>
    </row>
    <row r="211" spans="1:14" ht="31.5" x14ac:dyDescent="0.25">
      <c r="A211" s="39" t="s">
        <v>220</v>
      </c>
      <c r="B211" s="40" t="s">
        <v>136</v>
      </c>
      <c r="C211" s="22" t="s">
        <v>191</v>
      </c>
      <c r="D211" s="41"/>
      <c r="E211" s="41">
        <v>5</v>
      </c>
      <c r="F211" s="41">
        <v>5</v>
      </c>
      <c r="G211" s="39">
        <v>0</v>
      </c>
      <c r="H211" s="24">
        <v>1980000</v>
      </c>
      <c r="I211" s="43">
        <f t="shared" si="21"/>
        <v>0</v>
      </c>
      <c r="J211" s="26"/>
      <c r="K211" s="26"/>
      <c r="L211" s="26"/>
      <c r="M211" s="26"/>
      <c r="N211" s="26"/>
    </row>
    <row r="212" spans="1:14" x14ac:dyDescent="0.25">
      <c r="A212" s="39" t="s">
        <v>221</v>
      </c>
      <c r="B212" s="40" t="s">
        <v>415</v>
      </c>
      <c r="C212" s="22"/>
      <c r="D212" s="41" t="s">
        <v>191</v>
      </c>
      <c r="E212" s="41">
        <v>0</v>
      </c>
      <c r="F212" s="41">
        <v>5</v>
      </c>
      <c r="G212" s="39">
        <v>5</v>
      </c>
      <c r="H212" s="25">
        <v>54600</v>
      </c>
      <c r="I212" s="43">
        <f t="shared" si="21"/>
        <v>273000</v>
      </c>
      <c r="J212" s="26"/>
      <c r="K212" s="26"/>
      <c r="L212" s="26"/>
      <c r="M212" s="26"/>
      <c r="N212" s="26"/>
    </row>
    <row r="213" spans="1:14" ht="31.5" x14ac:dyDescent="0.25">
      <c r="A213" s="39" t="s">
        <v>222</v>
      </c>
      <c r="B213" s="40" t="s">
        <v>414</v>
      </c>
      <c r="C213" s="22"/>
      <c r="D213" s="41" t="s">
        <v>191</v>
      </c>
      <c r="E213" s="41">
        <v>0</v>
      </c>
      <c r="F213" s="41">
        <v>5</v>
      </c>
      <c r="G213" s="39">
        <v>5</v>
      </c>
      <c r="H213" s="25">
        <v>151500</v>
      </c>
      <c r="I213" s="43">
        <f t="shared" si="21"/>
        <v>757500</v>
      </c>
      <c r="J213" s="26"/>
      <c r="K213" s="26"/>
      <c r="L213" s="26"/>
      <c r="M213" s="26"/>
      <c r="N213" s="26"/>
    </row>
    <row r="214" spans="1:14" x14ac:dyDescent="0.25">
      <c r="A214" s="39" t="s">
        <v>223</v>
      </c>
      <c r="B214" s="40" t="s">
        <v>420</v>
      </c>
      <c r="C214" s="22"/>
      <c r="D214" s="41" t="s">
        <v>191</v>
      </c>
      <c r="E214" s="41">
        <v>0</v>
      </c>
      <c r="F214" s="41">
        <v>1</v>
      </c>
      <c r="G214" s="39">
        <v>1</v>
      </c>
      <c r="H214" s="25">
        <v>45500</v>
      </c>
      <c r="I214" s="43">
        <f t="shared" si="21"/>
        <v>45500</v>
      </c>
      <c r="J214" s="26"/>
      <c r="K214" s="26"/>
      <c r="L214" s="26"/>
      <c r="M214" s="26"/>
      <c r="N214" s="26"/>
    </row>
    <row r="215" spans="1:14" ht="31.5" x14ac:dyDescent="0.25">
      <c r="A215" s="39" t="s">
        <v>224</v>
      </c>
      <c r="B215" s="40" t="s">
        <v>413</v>
      </c>
      <c r="C215" s="22"/>
      <c r="D215" s="41" t="s">
        <v>191</v>
      </c>
      <c r="E215" s="41">
        <v>0</v>
      </c>
      <c r="F215" s="41">
        <v>2</v>
      </c>
      <c r="G215" s="39">
        <v>2</v>
      </c>
      <c r="H215" s="25">
        <v>354600</v>
      </c>
      <c r="I215" s="43">
        <f t="shared" si="21"/>
        <v>709200</v>
      </c>
      <c r="J215" s="26"/>
      <c r="K215" s="26"/>
      <c r="L215" s="26"/>
      <c r="M215" s="26"/>
      <c r="N215" s="26"/>
    </row>
    <row r="216" spans="1:14" ht="31.5" x14ac:dyDescent="0.25">
      <c r="A216" s="39" t="s">
        <v>225</v>
      </c>
      <c r="B216" s="40" t="s">
        <v>137</v>
      </c>
      <c r="C216" s="22" t="s">
        <v>191</v>
      </c>
      <c r="D216" s="41"/>
      <c r="E216" s="41">
        <v>5</v>
      </c>
      <c r="F216" s="41">
        <v>5</v>
      </c>
      <c r="G216" s="39">
        <v>0</v>
      </c>
      <c r="H216" s="25">
        <v>975000</v>
      </c>
      <c r="I216" s="43">
        <f t="shared" si="21"/>
        <v>0</v>
      </c>
      <c r="J216" s="26"/>
      <c r="K216" s="26"/>
      <c r="L216" s="26"/>
      <c r="M216" s="26"/>
      <c r="N216" s="26"/>
    </row>
    <row r="217" spans="1:14" ht="31.5" x14ac:dyDescent="0.25">
      <c r="A217" s="39" t="s">
        <v>226</v>
      </c>
      <c r="B217" s="40" t="s">
        <v>138</v>
      </c>
      <c r="C217" s="22"/>
      <c r="D217" s="41" t="s">
        <v>191</v>
      </c>
      <c r="E217" s="41">
        <v>0</v>
      </c>
      <c r="F217" s="41">
        <v>5</v>
      </c>
      <c r="G217" s="39">
        <v>5</v>
      </c>
      <c r="H217" s="25">
        <v>26000</v>
      </c>
      <c r="I217" s="43">
        <f t="shared" si="21"/>
        <v>130000</v>
      </c>
      <c r="J217" s="26"/>
      <c r="K217" s="26"/>
      <c r="L217" s="26"/>
      <c r="M217" s="26"/>
      <c r="N217" s="26"/>
    </row>
    <row r="218" spans="1:14" x14ac:dyDescent="0.25">
      <c r="A218" s="39" t="s">
        <v>331</v>
      </c>
      <c r="B218" s="40" t="s">
        <v>417</v>
      </c>
      <c r="C218" s="22"/>
      <c r="D218" s="41" t="s">
        <v>191</v>
      </c>
      <c r="E218" s="41">
        <v>0</v>
      </c>
      <c r="F218" s="41">
        <v>5</v>
      </c>
      <c r="G218" s="39">
        <v>5</v>
      </c>
      <c r="H218" s="25">
        <v>257400</v>
      </c>
      <c r="I218" s="43">
        <f t="shared" si="21"/>
        <v>1287000</v>
      </c>
      <c r="J218" s="26"/>
      <c r="K218" s="26"/>
      <c r="L218" s="26"/>
      <c r="M218" s="26"/>
      <c r="N218" s="26"/>
    </row>
    <row r="219" spans="1:14" ht="31.5" x14ac:dyDescent="0.25">
      <c r="A219" s="39" t="s">
        <v>332</v>
      </c>
      <c r="B219" s="40" t="s">
        <v>139</v>
      </c>
      <c r="C219" s="22" t="s">
        <v>191</v>
      </c>
      <c r="D219" s="41"/>
      <c r="E219" s="41">
        <v>1</v>
      </c>
      <c r="F219" s="41">
        <v>1</v>
      </c>
      <c r="G219" s="39">
        <v>0</v>
      </c>
      <c r="H219" s="25">
        <v>318500</v>
      </c>
      <c r="I219" s="43">
        <f t="shared" si="21"/>
        <v>0</v>
      </c>
      <c r="J219" s="26"/>
      <c r="K219" s="26"/>
      <c r="L219" s="26"/>
      <c r="M219" s="26"/>
      <c r="N219" s="26"/>
    </row>
    <row r="220" spans="1:14" ht="70.5" customHeight="1" x14ac:dyDescent="0.25">
      <c r="A220" s="39" t="s">
        <v>333</v>
      </c>
      <c r="B220" s="40" t="s">
        <v>416</v>
      </c>
      <c r="C220" s="22"/>
      <c r="D220" s="41" t="s">
        <v>191</v>
      </c>
      <c r="E220" s="41">
        <v>0</v>
      </c>
      <c r="F220" s="41">
        <v>1</v>
      </c>
      <c r="G220" s="39">
        <v>1</v>
      </c>
      <c r="H220" s="25">
        <v>455000</v>
      </c>
      <c r="I220" s="43">
        <f t="shared" si="21"/>
        <v>455000</v>
      </c>
      <c r="J220" s="26"/>
      <c r="K220" s="26"/>
      <c r="L220" s="26"/>
      <c r="M220" s="26"/>
      <c r="N220" s="26"/>
    </row>
    <row r="221" spans="1:14" x14ac:dyDescent="0.25">
      <c r="A221" s="39" t="s">
        <v>334</v>
      </c>
      <c r="B221" s="40" t="s">
        <v>140</v>
      </c>
      <c r="C221" s="22"/>
      <c r="D221" s="41" t="s">
        <v>191</v>
      </c>
      <c r="E221" s="41">
        <v>0</v>
      </c>
      <c r="F221" s="41">
        <v>6</v>
      </c>
      <c r="G221" s="39">
        <v>6</v>
      </c>
      <c r="H221" s="25">
        <v>3900</v>
      </c>
      <c r="I221" s="43">
        <f t="shared" si="21"/>
        <v>23400</v>
      </c>
      <c r="J221" s="26"/>
      <c r="K221" s="26"/>
      <c r="L221" s="26"/>
      <c r="M221" s="26"/>
      <c r="N221" s="26"/>
    </row>
    <row r="222" spans="1:14" x14ac:dyDescent="0.25">
      <c r="A222" s="39" t="s">
        <v>335</v>
      </c>
      <c r="B222" s="40" t="s">
        <v>141</v>
      </c>
      <c r="C222" s="22"/>
      <c r="D222" s="41" t="s">
        <v>191</v>
      </c>
      <c r="E222" s="41">
        <v>0</v>
      </c>
      <c r="F222" s="41">
        <v>2</v>
      </c>
      <c r="G222" s="39">
        <v>2</v>
      </c>
      <c r="H222" s="25">
        <v>5500</v>
      </c>
      <c r="I222" s="43">
        <f t="shared" si="21"/>
        <v>11000</v>
      </c>
      <c r="J222" s="26"/>
      <c r="K222" s="26"/>
      <c r="L222" s="26"/>
      <c r="M222" s="26"/>
      <c r="N222" s="26"/>
    </row>
    <row r="223" spans="1:14" ht="31.5" x14ac:dyDescent="0.25">
      <c r="A223" s="39" t="s">
        <v>336</v>
      </c>
      <c r="B223" s="40" t="s">
        <v>142</v>
      </c>
      <c r="C223" s="22"/>
      <c r="D223" s="41" t="s">
        <v>191</v>
      </c>
      <c r="E223" s="41">
        <v>0</v>
      </c>
      <c r="F223" s="41">
        <v>17</v>
      </c>
      <c r="G223" s="39">
        <v>17</v>
      </c>
      <c r="H223" s="25">
        <v>4030</v>
      </c>
      <c r="I223" s="43">
        <f t="shared" si="21"/>
        <v>68510</v>
      </c>
      <c r="J223" s="26"/>
      <c r="K223" s="26"/>
      <c r="L223" s="26"/>
      <c r="M223" s="26"/>
      <c r="N223" s="26"/>
    </row>
    <row r="224" spans="1:14" ht="31.5" x14ac:dyDescent="0.25">
      <c r="A224" s="39" t="s">
        <v>337</v>
      </c>
      <c r="B224" s="40" t="s">
        <v>143</v>
      </c>
      <c r="C224" s="22"/>
      <c r="D224" s="41" t="s">
        <v>191</v>
      </c>
      <c r="E224" s="41">
        <v>0</v>
      </c>
      <c r="F224" s="41">
        <v>3</v>
      </c>
      <c r="G224" s="39">
        <v>3</v>
      </c>
      <c r="H224" s="25">
        <v>16250</v>
      </c>
      <c r="I224" s="43">
        <f t="shared" si="21"/>
        <v>48750</v>
      </c>
      <c r="J224" s="26"/>
      <c r="K224" s="26"/>
      <c r="L224" s="26"/>
      <c r="M224" s="26"/>
      <c r="N224" s="26"/>
    </row>
    <row r="225" spans="1:14" ht="31.5" x14ac:dyDescent="0.25">
      <c r="A225" s="39" t="s">
        <v>338</v>
      </c>
      <c r="B225" s="40" t="s">
        <v>144</v>
      </c>
      <c r="C225" s="22"/>
      <c r="D225" s="41" t="s">
        <v>191</v>
      </c>
      <c r="E225" s="41">
        <v>0</v>
      </c>
      <c r="F225" s="41">
        <v>3</v>
      </c>
      <c r="G225" s="39">
        <v>3</v>
      </c>
      <c r="H225" s="25">
        <v>60000</v>
      </c>
      <c r="I225" s="43">
        <f t="shared" si="21"/>
        <v>180000</v>
      </c>
      <c r="J225" s="26"/>
      <c r="K225" s="26"/>
      <c r="L225" s="26"/>
      <c r="M225" s="26"/>
      <c r="N225" s="26"/>
    </row>
    <row r="226" spans="1:14" x14ac:dyDescent="0.25">
      <c r="A226" s="39" t="s">
        <v>339</v>
      </c>
      <c r="B226" s="40" t="s">
        <v>145</v>
      </c>
      <c r="C226" s="22"/>
      <c r="D226" s="41" t="s">
        <v>191</v>
      </c>
      <c r="E226" s="41">
        <v>0</v>
      </c>
      <c r="F226" s="41">
        <v>3</v>
      </c>
      <c r="G226" s="39">
        <v>3</v>
      </c>
      <c r="H226" s="25">
        <v>32500</v>
      </c>
      <c r="I226" s="43">
        <f t="shared" si="21"/>
        <v>97500</v>
      </c>
      <c r="J226" s="26"/>
      <c r="K226" s="26"/>
      <c r="L226" s="26"/>
      <c r="M226" s="26"/>
      <c r="N226" s="26"/>
    </row>
    <row r="227" spans="1:14" ht="31.5" x14ac:dyDescent="0.25">
      <c r="A227" s="39" t="s">
        <v>340</v>
      </c>
      <c r="B227" s="40" t="s">
        <v>146</v>
      </c>
      <c r="C227" s="22"/>
      <c r="D227" s="41" t="s">
        <v>191</v>
      </c>
      <c r="E227" s="41">
        <v>0</v>
      </c>
      <c r="F227" s="41">
        <v>1</v>
      </c>
      <c r="G227" s="39">
        <v>1</v>
      </c>
      <c r="H227" s="25">
        <v>23400</v>
      </c>
      <c r="I227" s="43">
        <f t="shared" si="21"/>
        <v>23400</v>
      </c>
      <c r="J227" s="26"/>
      <c r="K227" s="26"/>
      <c r="L227" s="26"/>
      <c r="M227" s="26"/>
      <c r="N227" s="26"/>
    </row>
    <row r="228" spans="1:14" ht="31.5" x14ac:dyDescent="0.25">
      <c r="A228" s="39" t="s">
        <v>341</v>
      </c>
      <c r="B228" s="40" t="s">
        <v>147</v>
      </c>
      <c r="C228" s="22"/>
      <c r="D228" s="41" t="s">
        <v>191</v>
      </c>
      <c r="E228" s="41">
        <v>0</v>
      </c>
      <c r="F228" s="41">
        <v>17</v>
      </c>
      <c r="G228" s="39">
        <v>17</v>
      </c>
      <c r="H228" s="25">
        <v>4030</v>
      </c>
      <c r="I228" s="43">
        <f t="shared" si="21"/>
        <v>68510</v>
      </c>
      <c r="J228" s="26"/>
      <c r="K228" s="26"/>
      <c r="L228" s="26"/>
      <c r="M228" s="26"/>
      <c r="N228" s="26"/>
    </row>
    <row r="229" spans="1:14" ht="31.5" x14ac:dyDescent="0.25">
      <c r="A229" s="39" t="s">
        <v>342</v>
      </c>
      <c r="B229" s="40" t="s">
        <v>148</v>
      </c>
      <c r="C229" s="22"/>
      <c r="D229" s="41" t="s">
        <v>191</v>
      </c>
      <c r="E229" s="41">
        <v>0</v>
      </c>
      <c r="F229" s="41">
        <v>4</v>
      </c>
      <c r="G229" s="39">
        <v>4</v>
      </c>
      <c r="H229" s="25">
        <v>75500</v>
      </c>
      <c r="I229" s="43">
        <f t="shared" si="21"/>
        <v>302000</v>
      </c>
      <c r="J229" s="26"/>
      <c r="K229" s="26"/>
      <c r="L229" s="26"/>
      <c r="M229" s="26"/>
      <c r="N229" s="26"/>
    </row>
    <row r="230" spans="1:14" ht="31.5" x14ac:dyDescent="0.25">
      <c r="A230" s="39" t="s">
        <v>343</v>
      </c>
      <c r="B230" s="40" t="s">
        <v>149</v>
      </c>
      <c r="C230" s="22"/>
      <c r="D230" s="41" t="s">
        <v>191</v>
      </c>
      <c r="E230" s="41">
        <v>0</v>
      </c>
      <c r="F230" s="41">
        <v>1</v>
      </c>
      <c r="G230" s="39">
        <v>1</v>
      </c>
      <c r="H230" s="25">
        <v>6760</v>
      </c>
      <c r="I230" s="43">
        <f t="shared" si="21"/>
        <v>6760</v>
      </c>
      <c r="J230" s="26"/>
      <c r="K230" s="26"/>
      <c r="L230" s="26"/>
      <c r="M230" s="26"/>
      <c r="N230" s="26"/>
    </row>
    <row r="231" spans="1:14" ht="31.5" x14ac:dyDescent="0.25">
      <c r="A231" s="39" t="s">
        <v>344</v>
      </c>
      <c r="B231" s="40" t="s">
        <v>150</v>
      </c>
      <c r="C231" s="22"/>
      <c r="D231" s="41" t="s">
        <v>191</v>
      </c>
      <c r="E231" s="41">
        <v>0</v>
      </c>
      <c r="F231" s="41">
        <v>1</v>
      </c>
      <c r="G231" s="39">
        <v>1</v>
      </c>
      <c r="H231" s="25">
        <v>11500</v>
      </c>
      <c r="I231" s="43">
        <f t="shared" si="21"/>
        <v>11500</v>
      </c>
      <c r="J231" s="26"/>
      <c r="K231" s="26"/>
      <c r="L231" s="26"/>
      <c r="M231" s="26"/>
      <c r="N231" s="26"/>
    </row>
    <row r="232" spans="1:14" ht="21.75" customHeight="1" x14ac:dyDescent="0.25">
      <c r="A232" s="39" t="s">
        <v>345</v>
      </c>
      <c r="B232" s="40" t="s">
        <v>151</v>
      </c>
      <c r="C232" s="22"/>
      <c r="D232" s="41" t="s">
        <v>191</v>
      </c>
      <c r="E232" s="41">
        <v>0</v>
      </c>
      <c r="F232" s="41">
        <v>2</v>
      </c>
      <c r="G232" s="39">
        <v>2</v>
      </c>
      <c r="H232" s="25">
        <v>11830</v>
      </c>
      <c r="I232" s="43">
        <f t="shared" si="21"/>
        <v>23660</v>
      </c>
      <c r="J232" s="26"/>
      <c r="K232" s="26"/>
      <c r="L232" s="26"/>
      <c r="M232" s="26"/>
      <c r="N232" s="26"/>
    </row>
    <row r="233" spans="1:14" ht="21" customHeight="1" x14ac:dyDescent="0.25">
      <c r="A233" s="39" t="s">
        <v>346</v>
      </c>
      <c r="B233" s="40" t="s">
        <v>152</v>
      </c>
      <c r="C233" s="22"/>
      <c r="D233" s="41" t="s">
        <v>191</v>
      </c>
      <c r="E233" s="41">
        <v>0</v>
      </c>
      <c r="F233" s="41">
        <v>8</v>
      </c>
      <c r="G233" s="39">
        <v>8</v>
      </c>
      <c r="H233" s="25">
        <v>16250</v>
      </c>
      <c r="I233" s="43">
        <f t="shared" si="21"/>
        <v>130000</v>
      </c>
      <c r="J233" s="26"/>
      <c r="K233" s="26"/>
      <c r="L233" s="26"/>
      <c r="M233" s="26"/>
      <c r="N233" s="26"/>
    </row>
    <row r="234" spans="1:14" ht="31.5" x14ac:dyDescent="0.25">
      <c r="A234" s="39" t="s">
        <v>347</v>
      </c>
      <c r="B234" s="40" t="s">
        <v>153</v>
      </c>
      <c r="C234" s="22"/>
      <c r="D234" s="41" t="s">
        <v>191</v>
      </c>
      <c r="E234" s="41">
        <v>0</v>
      </c>
      <c r="F234" s="41">
        <v>2</v>
      </c>
      <c r="G234" s="39">
        <v>2</v>
      </c>
      <c r="H234" s="25">
        <v>12090</v>
      </c>
      <c r="I234" s="43">
        <f t="shared" si="21"/>
        <v>24180</v>
      </c>
      <c r="J234" s="26"/>
      <c r="K234" s="26"/>
      <c r="L234" s="26"/>
      <c r="M234" s="26"/>
      <c r="N234" s="26"/>
    </row>
    <row r="235" spans="1:14" ht="31.5" x14ac:dyDescent="0.25">
      <c r="A235" s="39" t="s">
        <v>348</v>
      </c>
      <c r="B235" s="40" t="s">
        <v>154</v>
      </c>
      <c r="C235" s="22"/>
      <c r="D235" s="41" t="s">
        <v>191</v>
      </c>
      <c r="E235" s="41">
        <v>0</v>
      </c>
      <c r="F235" s="41">
        <v>1</v>
      </c>
      <c r="G235" s="39">
        <v>1</v>
      </c>
      <c r="H235" s="25">
        <v>5590</v>
      </c>
      <c r="I235" s="43">
        <f t="shared" si="21"/>
        <v>5590</v>
      </c>
      <c r="J235" s="26"/>
      <c r="K235" s="26"/>
      <c r="L235" s="26"/>
      <c r="M235" s="26"/>
      <c r="N235" s="26"/>
    </row>
    <row r="236" spans="1:14" ht="21.75" customHeight="1" x14ac:dyDescent="0.25">
      <c r="A236" s="39" t="s">
        <v>349</v>
      </c>
      <c r="B236" s="40" t="s">
        <v>155</v>
      </c>
      <c r="C236" s="22"/>
      <c r="D236" s="41" t="s">
        <v>191</v>
      </c>
      <c r="E236" s="41">
        <v>0</v>
      </c>
      <c r="F236" s="41">
        <v>2</v>
      </c>
      <c r="G236" s="39">
        <v>2</v>
      </c>
      <c r="H236" s="25">
        <v>3250</v>
      </c>
      <c r="I236" s="43">
        <f t="shared" si="21"/>
        <v>6500</v>
      </c>
      <c r="J236" s="26"/>
      <c r="K236" s="26"/>
      <c r="L236" s="26"/>
      <c r="M236" s="26"/>
      <c r="N236" s="26"/>
    </row>
    <row r="237" spans="1:14" ht="21" customHeight="1" x14ac:dyDescent="0.25">
      <c r="A237" s="39" t="s">
        <v>362</v>
      </c>
      <c r="B237" s="40" t="s">
        <v>156</v>
      </c>
      <c r="C237" s="22"/>
      <c r="D237" s="41" t="s">
        <v>191</v>
      </c>
      <c r="E237" s="41">
        <v>0</v>
      </c>
      <c r="F237" s="41">
        <v>2</v>
      </c>
      <c r="G237" s="39">
        <v>2</v>
      </c>
      <c r="H237" s="25"/>
      <c r="I237" s="43">
        <f t="shared" si="21"/>
        <v>0</v>
      </c>
      <c r="J237" s="26"/>
      <c r="K237" s="26"/>
      <c r="L237" s="26"/>
      <c r="M237" s="26"/>
      <c r="N237" s="26"/>
    </row>
    <row r="238" spans="1:14" ht="31.5" x14ac:dyDescent="0.25">
      <c r="A238" s="39" t="s">
        <v>363</v>
      </c>
      <c r="B238" s="40" t="s">
        <v>421</v>
      </c>
      <c r="C238" s="22"/>
      <c r="D238" s="41" t="s">
        <v>191</v>
      </c>
      <c r="E238" s="41">
        <v>0</v>
      </c>
      <c r="F238" s="41">
        <v>2</v>
      </c>
      <c r="G238" s="39">
        <v>2</v>
      </c>
      <c r="H238" s="24">
        <v>478000</v>
      </c>
      <c r="I238" s="43">
        <f>G238*H238</f>
        <v>956000</v>
      </c>
      <c r="J238" s="26"/>
      <c r="K238" s="26"/>
      <c r="L238" s="26"/>
      <c r="M238" s="26"/>
      <c r="N238" s="26"/>
    </row>
    <row r="239" spans="1:14" ht="31.5" x14ac:dyDescent="0.25">
      <c r="A239" s="39" t="s">
        <v>364</v>
      </c>
      <c r="B239" s="40" t="s">
        <v>157</v>
      </c>
      <c r="C239" s="22"/>
      <c r="D239" s="41" t="s">
        <v>191</v>
      </c>
      <c r="E239" s="41">
        <v>0</v>
      </c>
      <c r="F239" s="41">
        <v>5</v>
      </c>
      <c r="G239" s="39">
        <v>5</v>
      </c>
      <c r="H239" s="25">
        <v>12350</v>
      </c>
      <c r="I239" s="43">
        <f t="shared" si="21"/>
        <v>61750</v>
      </c>
      <c r="J239" s="26"/>
      <c r="K239" s="26"/>
      <c r="L239" s="26"/>
      <c r="M239" s="26"/>
      <c r="N239" s="26"/>
    </row>
    <row r="240" spans="1:14" ht="31.5" x14ac:dyDescent="0.25">
      <c r="A240" s="39" t="s">
        <v>365</v>
      </c>
      <c r="B240" s="40" t="s">
        <v>131</v>
      </c>
      <c r="C240" s="22" t="s">
        <v>191</v>
      </c>
      <c r="D240" s="41"/>
      <c r="E240" s="41">
        <v>8</v>
      </c>
      <c r="F240" s="41">
        <v>8</v>
      </c>
      <c r="G240" s="39">
        <v>0</v>
      </c>
      <c r="H240" s="25">
        <v>50000</v>
      </c>
      <c r="I240" s="43">
        <f t="shared" si="21"/>
        <v>0</v>
      </c>
      <c r="J240" s="26"/>
      <c r="K240" s="26"/>
      <c r="L240" s="26"/>
      <c r="M240" s="26"/>
      <c r="N240" s="26"/>
    </row>
    <row r="241" spans="1:14" ht="24.75" customHeight="1" x14ac:dyDescent="0.25">
      <c r="A241" s="39" t="s">
        <v>366</v>
      </c>
      <c r="B241" s="40" t="s">
        <v>2</v>
      </c>
      <c r="C241" s="22" t="s">
        <v>191</v>
      </c>
      <c r="D241" s="41"/>
      <c r="E241" s="41">
        <v>1</v>
      </c>
      <c r="F241" s="41">
        <v>1</v>
      </c>
      <c r="G241" s="39">
        <v>0</v>
      </c>
      <c r="H241" s="25">
        <v>25000</v>
      </c>
      <c r="I241" s="43">
        <f t="shared" si="21"/>
        <v>0</v>
      </c>
      <c r="J241" s="26"/>
      <c r="K241" s="26"/>
      <c r="L241" s="26"/>
      <c r="M241" s="26"/>
      <c r="N241" s="26"/>
    </row>
    <row r="242" spans="1:14" ht="31.5" x14ac:dyDescent="0.25">
      <c r="A242" s="39" t="s">
        <v>367</v>
      </c>
      <c r="B242" s="40" t="s">
        <v>132</v>
      </c>
      <c r="C242" s="22" t="s">
        <v>191</v>
      </c>
      <c r="D242" s="41"/>
      <c r="E242" s="41">
        <v>5</v>
      </c>
      <c r="F242" s="41">
        <v>5</v>
      </c>
      <c r="G242" s="39">
        <v>0</v>
      </c>
      <c r="H242" s="25">
        <v>25000</v>
      </c>
      <c r="I242" s="43">
        <f t="shared" si="21"/>
        <v>0</v>
      </c>
      <c r="J242" s="26"/>
      <c r="K242" s="26"/>
      <c r="L242" s="26"/>
      <c r="M242" s="26"/>
      <c r="N242" s="26"/>
    </row>
    <row r="243" spans="1:14" x14ac:dyDescent="0.25">
      <c r="A243" s="39" t="s">
        <v>368</v>
      </c>
      <c r="B243" s="40" t="s">
        <v>133</v>
      </c>
      <c r="C243" s="22" t="s">
        <v>191</v>
      </c>
      <c r="D243" s="41"/>
      <c r="E243" s="41">
        <v>17</v>
      </c>
      <c r="F243" s="41">
        <v>17</v>
      </c>
      <c r="G243" s="39">
        <v>0</v>
      </c>
      <c r="H243" s="25">
        <v>500</v>
      </c>
      <c r="I243" s="43">
        <f t="shared" si="21"/>
        <v>0</v>
      </c>
      <c r="J243" s="26"/>
      <c r="K243" s="26"/>
      <c r="L243" s="26"/>
      <c r="M243" s="26"/>
      <c r="N243" s="26"/>
    </row>
    <row r="244" spans="1:14" x14ac:dyDescent="0.25">
      <c r="A244" s="39" t="s">
        <v>369</v>
      </c>
      <c r="B244" s="40" t="s">
        <v>134</v>
      </c>
      <c r="C244" s="22" t="s">
        <v>191</v>
      </c>
      <c r="D244" s="41"/>
      <c r="E244" s="41">
        <v>1</v>
      </c>
      <c r="F244" s="41">
        <v>1</v>
      </c>
      <c r="G244" s="39">
        <v>0</v>
      </c>
      <c r="H244" s="25">
        <v>2000</v>
      </c>
      <c r="I244" s="43">
        <f t="shared" si="21"/>
        <v>0</v>
      </c>
      <c r="J244" s="26"/>
      <c r="K244" s="26"/>
      <c r="L244" s="26"/>
      <c r="M244" s="26"/>
      <c r="N244" s="26"/>
    </row>
    <row r="245" spans="1:14" ht="27.75" customHeight="1" x14ac:dyDescent="0.25">
      <c r="A245" s="114" t="s">
        <v>370</v>
      </c>
      <c r="B245" s="115"/>
      <c r="C245" s="26"/>
      <c r="D245" s="51"/>
      <c r="E245" s="51"/>
      <c r="F245" s="51"/>
      <c r="G245" s="51"/>
      <c r="H245" s="51"/>
      <c r="I245" s="52">
        <f>I11+I13</f>
        <v>29999835</v>
      </c>
      <c r="J245" s="71">
        <f t="shared" ref="J245:M245" si="22">J11+J13</f>
        <v>106457166</v>
      </c>
      <c r="K245" s="71">
        <f t="shared" si="22"/>
        <v>85145732.799999997</v>
      </c>
      <c r="L245" s="71">
        <f t="shared" si="22"/>
        <v>15983574.9</v>
      </c>
      <c r="M245" s="71">
        <f t="shared" si="22"/>
        <v>5327858.3</v>
      </c>
      <c r="N245" s="51"/>
    </row>
    <row r="246" spans="1:14" ht="7.5" customHeight="1" x14ac:dyDescent="0.25">
      <c r="A246" s="10"/>
      <c r="B246" s="13"/>
      <c r="C246" s="10"/>
      <c r="D246" s="9"/>
      <c r="E246" s="9"/>
      <c r="F246" s="9"/>
      <c r="G246" s="9"/>
      <c r="H246" s="9"/>
      <c r="I246" s="11"/>
      <c r="J246" s="9"/>
      <c r="K246" s="9"/>
      <c r="L246" s="9"/>
      <c r="M246" s="9"/>
      <c r="N246" s="9"/>
    </row>
    <row r="247" spans="1:14" x14ac:dyDescent="0.25">
      <c r="A247" s="10"/>
      <c r="B247" s="95" t="s">
        <v>403</v>
      </c>
      <c r="C247" s="95"/>
      <c r="D247" s="95"/>
      <c r="E247" s="95"/>
      <c r="F247" s="95"/>
      <c r="G247" s="95"/>
      <c r="H247" s="95"/>
      <c r="I247" s="95"/>
      <c r="J247" s="95"/>
      <c r="K247" s="95"/>
      <c r="L247" s="95"/>
      <c r="M247" s="95"/>
      <c r="N247" s="95"/>
    </row>
    <row r="248" spans="1:14" ht="17.25" x14ac:dyDescent="0.3">
      <c r="A248" s="8"/>
      <c r="B248" s="14" t="s">
        <v>216</v>
      </c>
      <c r="C248" s="56"/>
      <c r="D248" s="8"/>
      <c r="E248" s="8"/>
      <c r="F248" s="8"/>
      <c r="G248" s="8"/>
      <c r="H248" s="8"/>
      <c r="I248" s="8"/>
      <c r="J248" s="8"/>
      <c r="K248" s="16"/>
      <c r="L248" s="16"/>
      <c r="M248" s="16"/>
      <c r="N248" s="8"/>
    </row>
    <row r="249" spans="1:14" ht="21" customHeight="1" x14ac:dyDescent="0.25">
      <c r="A249" s="8"/>
      <c r="B249" s="85" t="s">
        <v>389</v>
      </c>
      <c r="C249" s="86"/>
      <c r="D249" s="86"/>
      <c r="E249" s="86"/>
      <c r="F249" s="86"/>
      <c r="G249" s="86"/>
      <c r="H249" s="86"/>
      <c r="I249" s="86"/>
      <c r="J249" s="86"/>
      <c r="K249" s="86"/>
      <c r="L249" s="86"/>
      <c r="M249" s="86"/>
      <c r="N249" s="8"/>
    </row>
    <row r="250" spans="1:14" ht="33.75" customHeight="1" x14ac:dyDescent="0.25">
      <c r="B250" s="85" t="s">
        <v>218</v>
      </c>
      <c r="C250" s="86"/>
      <c r="D250" s="86"/>
      <c r="E250" s="86"/>
      <c r="F250" s="86"/>
      <c r="G250" s="86"/>
      <c r="H250" s="86"/>
      <c r="I250" s="86"/>
      <c r="J250" s="86"/>
      <c r="K250" s="86"/>
      <c r="L250" s="86"/>
      <c r="M250" s="86"/>
    </row>
    <row r="251" spans="1:14" x14ac:dyDescent="0.25">
      <c r="I251" s="116" t="s">
        <v>394</v>
      </c>
      <c r="J251" s="116"/>
      <c r="K251" s="116"/>
      <c r="L251" s="116"/>
      <c r="M251" s="116"/>
    </row>
    <row r="252" spans="1:14" x14ac:dyDescent="0.25">
      <c r="I252" s="113" t="s">
        <v>214</v>
      </c>
      <c r="J252" s="113"/>
      <c r="K252" s="113"/>
      <c r="L252" s="113"/>
      <c r="M252" s="113"/>
    </row>
    <row r="258" spans="9:13" x14ac:dyDescent="0.25">
      <c r="I258" s="113" t="s">
        <v>215</v>
      </c>
      <c r="J258" s="113"/>
      <c r="K258" s="113"/>
      <c r="L258" s="113"/>
      <c r="M258" s="113"/>
    </row>
  </sheetData>
  <mergeCells count="37">
    <mergeCell ref="I258:M258"/>
    <mergeCell ref="B182:H182"/>
    <mergeCell ref="B209:H209"/>
    <mergeCell ref="A245:B245"/>
    <mergeCell ref="I252:M252"/>
    <mergeCell ref="B250:M250"/>
    <mergeCell ref="I251:M251"/>
    <mergeCell ref="F1:L1"/>
    <mergeCell ref="F2:L2"/>
    <mergeCell ref="H3:J3"/>
    <mergeCell ref="F8:F10"/>
    <mergeCell ref="A1:D1"/>
    <mergeCell ref="A2:D2"/>
    <mergeCell ref="A3:D3"/>
    <mergeCell ref="K9:M9"/>
    <mergeCell ref="A5:N5"/>
    <mergeCell ref="A6:N6"/>
    <mergeCell ref="A8:A10"/>
    <mergeCell ref="B8:B10"/>
    <mergeCell ref="C8:D9"/>
    <mergeCell ref="E8:E10"/>
    <mergeCell ref="B34:H34"/>
    <mergeCell ref="B249:M249"/>
    <mergeCell ref="G8:G10"/>
    <mergeCell ref="H8:H10"/>
    <mergeCell ref="I8:I10"/>
    <mergeCell ref="J8:M8"/>
    <mergeCell ref="B15:G15"/>
    <mergeCell ref="B126:H126"/>
    <mergeCell ref="B134:H134"/>
    <mergeCell ref="B161:H161"/>
    <mergeCell ref="B68:H68"/>
    <mergeCell ref="B100:H100"/>
    <mergeCell ref="B247:N247"/>
    <mergeCell ref="N8:N10"/>
    <mergeCell ref="J9:J10"/>
    <mergeCell ref="B24:H24"/>
  </mergeCells>
  <pageMargins left="0.2" right="0" top="0.5" bottom="0.2"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TONG HOP GIA TRI DAU TU</vt:lpstr>
      <vt:lpstr>BIEU BAO CAO</vt:lpstr>
      <vt:lpstr>Sheet3</vt:lpstr>
      <vt:lpstr>'BIEU BAO CAO'!Print_Area</vt:lpstr>
      <vt:lpstr>'BIEU BAO CAO'!Print_Titles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meo</dc:creator>
  <cp:lastModifiedBy>Dang Le Phan Danh</cp:lastModifiedBy>
  <cp:lastPrinted>2018-11-19T06:38:15Z</cp:lastPrinted>
  <dcterms:created xsi:type="dcterms:W3CDTF">2018-11-15T01:32:49Z</dcterms:created>
  <dcterms:modified xsi:type="dcterms:W3CDTF">2019-01-15T01:41:52Z</dcterms:modified>
</cp:coreProperties>
</file>